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15"/>
  </bookViews>
  <sheets>
    <sheet name="gennaio " sheetId="1" r:id="rId1"/>
    <sheet name="marzo" sheetId="2" r:id="rId2"/>
    <sheet name="marzo 2" sheetId="3" r:id="rId3"/>
    <sheet name="aprile " sheetId="4" r:id="rId4"/>
    <sheet name="maggio" sheetId="5" r:id="rId5"/>
    <sheet name="maggio 2" sheetId="6" r:id="rId6"/>
    <sheet name="giugno" sheetId="7" r:id="rId7"/>
    <sheet name="giugno 2" sheetId="8" r:id="rId8"/>
    <sheet name="luglio" sheetId="9" r:id="rId9"/>
    <sheet name="settembre " sheetId="10" r:id="rId10"/>
    <sheet name="ottobre" sheetId="11" r:id="rId11"/>
    <sheet name="ottobre 2" sheetId="12" r:id="rId12"/>
    <sheet name="novembre" sheetId="13" r:id="rId13"/>
    <sheet name="novembre 2" sheetId="14" r:id="rId14"/>
    <sheet name="dicembre " sheetId="15" r:id="rId15"/>
    <sheet name="TOTALI" sheetId="16" r:id="rId16"/>
  </sheets>
  <definedNames>
    <definedName name="_xlnm.Print_Area" localSheetId="3">'aprile '!$B$1:$P$18</definedName>
  </definedNames>
  <calcPr fullCalcOnLoad="1"/>
</workbook>
</file>

<file path=xl/sharedStrings.xml><?xml version="1.0" encoding="utf-8"?>
<sst xmlns="http://schemas.openxmlformats.org/spreadsheetml/2006/main" count="825" uniqueCount="56">
  <si>
    <t xml:space="preserve">II.CC. </t>
  </si>
  <si>
    <t>ISTITUTI (1)</t>
  </si>
  <si>
    <t>PROVINCIA (2)</t>
  </si>
  <si>
    <t>PROV.</t>
  </si>
  <si>
    <t>TOT.</t>
  </si>
  <si>
    <t>N.</t>
  </si>
  <si>
    <t>%</t>
  </si>
  <si>
    <t>TS</t>
  </si>
  <si>
    <t>GO</t>
  </si>
  <si>
    <t>UD</t>
  </si>
  <si>
    <t>MC</t>
  </si>
  <si>
    <t>PN</t>
  </si>
  <si>
    <t>L.8/70</t>
  </si>
  <si>
    <t>LEGGI (3)</t>
  </si>
  <si>
    <t>FC</t>
  </si>
  <si>
    <t>DOCUMENTAZIONE STATISTICA</t>
  </si>
  <si>
    <t>BAV</t>
  </si>
  <si>
    <t>(importi in migliaia di EURO)</t>
  </si>
  <si>
    <t>nel mese</t>
  </si>
  <si>
    <t>Importi</t>
  </si>
  <si>
    <t xml:space="preserve">LEGGI </t>
  </si>
  <si>
    <t>II.CC</t>
  </si>
  <si>
    <t>LEGGI</t>
  </si>
  <si>
    <t>BCC</t>
  </si>
  <si>
    <t>IMP. DA</t>
  </si>
  <si>
    <t>EVIDENZA PER ISTITUTI CONVENZIONATI (II.CC.), PROVINCIA (PROV.)  E DATORI DI FONDI (LEGGI)</t>
  </si>
  <si>
    <t>nel</t>
  </si>
  <si>
    <t xml:space="preserve">N° totale </t>
  </si>
  <si>
    <t>N°totale</t>
  </si>
  <si>
    <t>totali nel</t>
  </si>
  <si>
    <t>L.198/76</t>
  </si>
  <si>
    <t>sul totale</t>
  </si>
  <si>
    <t>CIV</t>
  </si>
  <si>
    <t>mese</t>
  </si>
  <si>
    <t>L. 8/70</t>
  </si>
  <si>
    <t xml:space="preserve"> </t>
  </si>
  <si>
    <t>CONCESSIONI DI MUTUO DELIBERATE DAL COMITATO F.R.I.E. NEL 2010</t>
  </si>
  <si>
    <t>SITUAZIONE AL - POST RN CO N.1 DEL 25.01.2010</t>
  </si>
  <si>
    <t>SITUAZIONE AL 01/03/2010 - POST RN CO N. 2</t>
  </si>
  <si>
    <t>Concessioni deliberate nel 2010 per Istituto</t>
  </si>
  <si>
    <t>Concessioni deliberate nel 2010 per Provincia</t>
  </si>
  <si>
    <t>Concessioni deliberate nel 2010 per Leggi</t>
  </si>
  <si>
    <t>SITUAZIONE AL  12.04.2010- POST RN CO N. 4</t>
  </si>
  <si>
    <t>SITUAZIONE AL  15.03.2010- POST RN CO N. 3</t>
  </si>
  <si>
    <t>SITUAZIONE AL 03.05.10 POST RN CO N.5</t>
  </si>
  <si>
    <t>SITUAZIONE POST RN CO N.6  DEL 17.05.10</t>
  </si>
  <si>
    <t>SITUAZIONE POST RN CO N.7 DEL 07.06.10</t>
  </si>
  <si>
    <t>SITUAZIONE POST RN CO N.8  DEL 21.06.10</t>
  </si>
  <si>
    <t>SITUAZIONE POST RN CO N.9 DEL 26.07.2010</t>
  </si>
  <si>
    <t>SITUAZIONE POST RN CO 10 DEL 13.09.10</t>
  </si>
  <si>
    <t>SITUAZIONE POST RN CO N.11  DEL 04.10.10</t>
  </si>
  <si>
    <t>SITUAZIONE POST RN CO N.12  DEL 21.10.10</t>
  </si>
  <si>
    <t>SITUAZIONE POST RN CO 13 DEL 08.11.10</t>
  </si>
  <si>
    <t>SITUAZIONE POST RN CO 14 DEL 29.11.10</t>
  </si>
  <si>
    <t>SITUAZIONE POST RN CO 15 DEL 20.12.10</t>
  </si>
  <si>
    <t>RIEPILOGO SITUAZIONE AL 31.12.2010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</si>
</sst>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dd/mm/yy"/>
    <numFmt numFmtId="173" formatCode="0.000%"/>
    <numFmt numFmtId="174" formatCode="0.0000%"/>
    <numFmt numFmtId="175" formatCode="#,##0.0;[Red]\-#,##0.0"/>
    <numFmt numFmtId="176" formatCode="#,##0.0"/>
    <numFmt numFmtId="177" formatCode="0.000"/>
    <numFmt numFmtId="178" formatCode="#,##0.000"/>
    <numFmt numFmtId="179" formatCode="#,##0.0000"/>
    <numFmt numFmtId="180" formatCode="#,##0.000;[Red]\-#,##0.000"/>
    <numFmt numFmtId="181" formatCode="#,##0.0000;[Red]\-#,##0.0000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3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10.75"/>
      <name val="Arial"/>
      <family val="0"/>
    </font>
    <font>
      <sz val="9.5"/>
      <name val="Arial"/>
      <family val="0"/>
    </font>
    <font>
      <sz val="9"/>
      <name val="Arial"/>
      <family val="2"/>
    </font>
    <font>
      <b/>
      <sz val="8.5"/>
      <name val="Arial"/>
      <family val="2"/>
    </font>
    <font>
      <sz val="9.75"/>
      <name val="Arial"/>
      <family val="2"/>
    </font>
    <font>
      <b/>
      <sz val="10.5"/>
      <name val="Arial"/>
      <family val="2"/>
    </font>
    <font>
      <sz val="10.5"/>
      <name val="Arial"/>
      <family val="0"/>
    </font>
    <font>
      <sz val="11"/>
      <name val="Arial"/>
      <family val="0"/>
    </font>
    <font>
      <sz val="8.5"/>
      <name val="Arial"/>
      <family val="2"/>
    </font>
    <font>
      <b/>
      <sz val="9.25"/>
      <name val="Arial"/>
      <family val="2"/>
    </font>
    <font>
      <sz val="11.25"/>
      <name val="Arial"/>
      <family val="0"/>
    </font>
    <font>
      <sz val="10.25"/>
      <name val="Arial"/>
      <family val="0"/>
    </font>
    <font>
      <sz val="8.75"/>
      <name val="Arial"/>
      <family val="2"/>
    </font>
    <font>
      <b/>
      <sz val="8.75"/>
      <name val="Arial"/>
      <family val="2"/>
    </font>
    <font>
      <sz val="9.25"/>
      <name val="Arial"/>
      <family val="0"/>
    </font>
    <font>
      <b/>
      <sz val="9.5"/>
      <name val="Arial"/>
      <family val="2"/>
    </font>
    <font>
      <sz val="10"/>
      <name val="Arial"/>
      <family val="0"/>
    </font>
    <font>
      <sz val="11.5"/>
      <name val="Arial"/>
      <family val="0"/>
    </font>
    <font>
      <sz val="8.25"/>
      <name val="Arial"/>
      <family val="2"/>
    </font>
    <font>
      <sz val="12"/>
      <name val="Arial"/>
      <family val="0"/>
    </font>
    <font>
      <sz val="11.75"/>
      <name val="Arial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2"/>
    </font>
    <font>
      <b/>
      <sz val="8.25"/>
      <name val="Arial"/>
      <family val="2"/>
    </font>
    <font>
      <b/>
      <sz val="8"/>
      <name val="Arial"/>
      <family val="2"/>
    </font>
    <font>
      <b/>
      <i/>
      <sz val="10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170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26" fillId="0" borderId="0" xfId="0" applyFont="1" applyAlignment="1">
      <alignment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6" fillId="0" borderId="1" xfId="0" applyFont="1" applyBorder="1" applyAlignment="1">
      <alignment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3" fontId="28" fillId="0" borderId="4" xfId="0" applyNumberFormat="1" applyFont="1" applyBorder="1" applyAlignment="1">
      <alignment horizontal="center"/>
    </xf>
    <xf numFmtId="3" fontId="28" fillId="0" borderId="3" xfId="0" applyNumberFormat="1" applyFont="1" applyBorder="1" applyAlignment="1">
      <alignment horizontal="center"/>
    </xf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3" fontId="29" fillId="0" borderId="5" xfId="0" applyNumberFormat="1" applyFont="1" applyBorder="1" applyAlignment="1">
      <alignment horizontal="center"/>
    </xf>
    <xf numFmtId="3" fontId="29" fillId="0" borderId="6" xfId="0" applyNumberFormat="1" applyFont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171" fontId="29" fillId="0" borderId="1" xfId="0" applyNumberFormat="1" applyFont="1" applyBorder="1" applyAlignment="1">
      <alignment horizontal="center"/>
    </xf>
    <xf numFmtId="3" fontId="28" fillId="0" borderId="1" xfId="0" applyNumberFormat="1" applyFont="1" applyBorder="1" applyAlignment="1">
      <alignment horizontal="center"/>
    </xf>
    <xf numFmtId="165" fontId="28" fillId="0" borderId="4" xfId="0" applyNumberFormat="1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3" fontId="29" fillId="0" borderId="4" xfId="0" applyNumberFormat="1" applyFont="1" applyBorder="1" applyAlignment="1">
      <alignment horizontal="center"/>
    </xf>
    <xf numFmtId="171" fontId="29" fillId="0" borderId="4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3" fontId="26" fillId="0" borderId="0" xfId="0" applyNumberFormat="1" applyFont="1" applyAlignment="1">
      <alignment/>
    </xf>
    <xf numFmtId="3" fontId="26" fillId="0" borderId="0" xfId="0" applyNumberFormat="1" applyFont="1" applyAlignment="1">
      <alignment horizontal="centerContinuous"/>
    </xf>
    <xf numFmtId="0" fontId="26" fillId="0" borderId="0" xfId="0" applyFont="1" applyAlignment="1">
      <alignment horizontal="centerContinuous"/>
    </xf>
    <xf numFmtId="3" fontId="30" fillId="0" borderId="0" xfId="0" applyNumberFormat="1" applyFont="1" applyAlignment="1">
      <alignment/>
    </xf>
    <xf numFmtId="165" fontId="28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3" fontId="31" fillId="0" borderId="4" xfId="0" applyNumberFormat="1" applyFont="1" applyBorder="1" applyAlignment="1">
      <alignment horizontal="center"/>
    </xf>
    <xf numFmtId="172" fontId="31" fillId="0" borderId="5" xfId="0" applyNumberFormat="1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3" fontId="29" fillId="0" borderId="8" xfId="0" applyNumberFormat="1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3" fontId="34" fillId="0" borderId="9" xfId="0" applyNumberFormat="1" applyFont="1" applyBorder="1" applyAlignment="1">
      <alignment horizontal="center"/>
    </xf>
    <xf numFmtId="3" fontId="29" fillId="0" borderId="7" xfId="0" applyNumberFormat="1" applyFont="1" applyBorder="1" applyAlignment="1">
      <alignment horizontal="center"/>
    </xf>
    <xf numFmtId="3" fontId="29" fillId="0" borderId="9" xfId="0" applyNumberFormat="1" applyFont="1" applyBorder="1" applyAlignment="1">
      <alignment horizontal="center"/>
    </xf>
    <xf numFmtId="171" fontId="29" fillId="0" borderId="8" xfId="0" applyNumberFormat="1" applyFont="1" applyBorder="1" applyAlignment="1">
      <alignment horizontal="center"/>
    </xf>
    <xf numFmtId="171" fontId="29" fillId="0" borderId="9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3" fontId="26" fillId="0" borderId="4" xfId="0" applyNumberFormat="1" applyFont="1" applyBorder="1" applyAlignment="1">
      <alignment horizontal="center"/>
    </xf>
    <xf numFmtId="171" fontId="29" fillId="0" borderId="10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171" fontId="29" fillId="0" borderId="2" xfId="0" applyNumberFormat="1" applyFont="1" applyBorder="1" applyAlignment="1">
      <alignment horizontal="center"/>
    </xf>
    <xf numFmtId="171" fontId="29" fillId="0" borderId="3" xfId="0" applyNumberFormat="1" applyFont="1" applyBorder="1" applyAlignment="1">
      <alignment horizontal="center"/>
    </xf>
    <xf numFmtId="172" fontId="31" fillId="0" borderId="4" xfId="0" applyNumberFormat="1" applyFont="1" applyBorder="1" applyAlignment="1">
      <alignment horizontal="center"/>
    </xf>
    <xf numFmtId="3" fontId="29" fillId="0" borderId="0" xfId="0" applyNumberFormat="1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165" fontId="29" fillId="0" borderId="15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 horizontal="center"/>
    </xf>
    <xf numFmtId="3" fontId="29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165" fontId="28" fillId="0" borderId="2" xfId="0" applyNumberFormat="1" applyFont="1" applyBorder="1" applyAlignment="1">
      <alignment horizontal="center"/>
    </xf>
    <xf numFmtId="165" fontId="28" fillId="0" borderId="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40" fontId="26" fillId="0" borderId="0" xfId="18" applyNumberFormat="1" applyFont="1" applyAlignment="1">
      <alignment/>
    </xf>
    <xf numFmtId="0" fontId="30" fillId="0" borderId="0" xfId="0" applyFont="1" applyAlignment="1">
      <alignment/>
    </xf>
    <xf numFmtId="40" fontId="30" fillId="0" borderId="0" xfId="0" applyNumberFormat="1" applyFont="1" applyAlignment="1">
      <alignment/>
    </xf>
    <xf numFmtId="4" fontId="26" fillId="0" borderId="0" xfId="0" applyNumberFormat="1" applyFont="1" applyAlignment="1">
      <alignment/>
    </xf>
    <xf numFmtId="180" fontId="26" fillId="0" borderId="0" xfId="18" applyNumberFormat="1" applyFont="1" applyAlignment="1">
      <alignment/>
    </xf>
    <xf numFmtId="0" fontId="28" fillId="0" borderId="16" xfId="0" applyFont="1" applyBorder="1" applyAlignment="1">
      <alignment horizontal="center"/>
    </xf>
    <xf numFmtId="3" fontId="28" fillId="0" borderId="16" xfId="0" applyNumberFormat="1" applyFont="1" applyBorder="1" applyAlignment="1">
      <alignment horizontal="center"/>
    </xf>
    <xf numFmtId="171" fontId="28" fillId="0" borderId="16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3" fontId="28" fillId="0" borderId="10" xfId="0" applyNumberFormat="1" applyFont="1" applyBorder="1" applyAlignment="1">
      <alignment horizontal="center"/>
    </xf>
    <xf numFmtId="10" fontId="29" fillId="0" borderId="4" xfId="0" applyNumberFormat="1" applyFont="1" applyBorder="1" applyAlignment="1">
      <alignment horizontal="center"/>
    </xf>
    <xf numFmtId="10" fontId="29" fillId="0" borderId="1" xfId="0" applyNumberFormat="1" applyFont="1" applyBorder="1" applyAlignment="1">
      <alignment horizontal="center"/>
    </xf>
    <xf numFmtId="40" fontId="26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40" fontId="37" fillId="0" borderId="0" xfId="0" applyNumberFormat="1" applyFont="1" applyAlignment="1">
      <alignment/>
    </xf>
    <xf numFmtId="0" fontId="29" fillId="0" borderId="10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171" fontId="29" fillId="0" borderId="17" xfId="0" applyNumberFormat="1" applyFont="1" applyBorder="1" applyAlignment="1">
      <alignment horizontal="center"/>
    </xf>
    <xf numFmtId="171" fontId="29" fillId="0" borderId="0" xfId="0" applyNumberFormat="1" applyFont="1" applyBorder="1" applyAlignment="1">
      <alignment horizontal="center"/>
    </xf>
    <xf numFmtId="3" fontId="28" fillId="0" borderId="5" xfId="0" applyNumberFormat="1" applyFont="1" applyBorder="1" applyAlignment="1">
      <alignment horizontal="center"/>
    </xf>
    <xf numFmtId="3" fontId="28" fillId="0" borderId="2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3" fontId="28" fillId="0" borderId="7" xfId="0" applyNumberFormat="1" applyFont="1" applyBorder="1" applyAlignment="1">
      <alignment horizontal="center"/>
    </xf>
    <xf numFmtId="171" fontId="29" fillId="0" borderId="13" xfId="0" applyNumberFormat="1" applyFont="1" applyBorder="1" applyAlignment="1">
      <alignment horizontal="center"/>
    </xf>
    <xf numFmtId="171" fontId="29" fillId="0" borderId="14" xfId="0" applyNumberFormat="1" applyFont="1" applyBorder="1" applyAlignment="1">
      <alignment horizontal="center"/>
    </xf>
    <xf numFmtId="171" fontId="29" fillId="0" borderId="19" xfId="0" applyNumberFormat="1" applyFont="1" applyBorder="1" applyAlignment="1">
      <alignment horizontal="center"/>
    </xf>
    <xf numFmtId="171" fontId="29" fillId="0" borderId="18" xfId="0" applyNumberFormat="1" applyFont="1" applyBorder="1" applyAlignment="1">
      <alignment horizontal="center"/>
    </xf>
    <xf numFmtId="3" fontId="29" fillId="0" borderId="18" xfId="0" applyNumberFormat="1" applyFont="1" applyBorder="1" applyAlignment="1">
      <alignment horizontal="center"/>
    </xf>
    <xf numFmtId="3" fontId="29" fillId="0" borderId="1" xfId="0" applyNumberFormat="1" applyFont="1" applyFill="1" applyBorder="1" applyAlignment="1">
      <alignment horizontal="center"/>
    </xf>
    <xf numFmtId="3" fontId="29" fillId="0" borderId="4" xfId="0" applyNumberFormat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3" fontId="28" fillId="0" borderId="20" xfId="0" applyNumberFormat="1" applyFont="1" applyBorder="1" applyAlignment="1">
      <alignment horizontal="center"/>
    </xf>
    <xf numFmtId="3" fontId="28" fillId="0" borderId="21" xfId="0" applyNumberFormat="1" applyFont="1" applyBorder="1" applyAlignment="1">
      <alignment horizontal="center"/>
    </xf>
    <xf numFmtId="3" fontId="28" fillId="0" borderId="22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6" fillId="0" borderId="0" xfId="0" applyFont="1" applyAlignment="1">
      <alignment horizontal="left"/>
    </xf>
    <xf numFmtId="3" fontId="28" fillId="0" borderId="11" xfId="0" applyNumberFormat="1" applyFont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0" fontId="29" fillId="0" borderId="11" xfId="0" applyFont="1" applyFill="1" applyBorder="1" applyAlignment="1">
      <alignment horizontal="center"/>
    </xf>
    <xf numFmtId="171" fontId="29" fillId="0" borderId="2" xfId="0" applyNumberFormat="1" applyFont="1" applyFill="1" applyBorder="1" applyAlignment="1">
      <alignment horizontal="center"/>
    </xf>
    <xf numFmtId="3" fontId="28" fillId="0" borderId="1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71" fontId="29" fillId="0" borderId="3" xfId="0" applyNumberFormat="1" applyFont="1" applyFill="1" applyBorder="1" applyAlignment="1">
      <alignment horizontal="center"/>
    </xf>
    <xf numFmtId="3" fontId="28" fillId="0" borderId="4" xfId="0" applyNumberFormat="1" applyFont="1" applyFill="1" applyBorder="1" applyAlignment="1">
      <alignment horizontal="center"/>
    </xf>
    <xf numFmtId="165" fontId="28" fillId="0" borderId="4" xfId="0" applyNumberFormat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3" fontId="29" fillId="0" borderId="12" xfId="0" applyNumberFormat="1" applyFont="1" applyFill="1" applyBorder="1" applyAlignment="1">
      <alignment horizontal="center"/>
    </xf>
    <xf numFmtId="3" fontId="26" fillId="0" borderId="4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3" fontId="29" fillId="0" borderId="10" xfId="0" applyNumberFormat="1" applyFont="1" applyFill="1" applyBorder="1" applyAlignment="1">
      <alignment horizontal="center"/>
    </xf>
    <xf numFmtId="171" fontId="29" fillId="0" borderId="10" xfId="0" applyNumberFormat="1" applyFont="1" applyFill="1" applyBorder="1" applyAlignment="1">
      <alignment horizontal="center"/>
    </xf>
    <xf numFmtId="3" fontId="28" fillId="0" borderId="10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67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0925"/>
          <c:y val="0.36575"/>
          <c:w val="0.686"/>
          <c:h val="0.408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'gennaio '!$B$11:$B$16</c:f>
              <c:strCache/>
            </c:strRef>
          </c:cat>
          <c:val>
            <c:numRef>
              <c:f>'gennaio 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0125"/>
          <c:y val="0.38675"/>
          <c:w val="0.6265"/>
          <c:h val="0.316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'aprile '!$B$11:$B$16</c:f>
              <c:strCache/>
            </c:strRef>
          </c:cat>
          <c:val>
            <c:numRef>
              <c:f>'aprile 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975"/>
          <c:y val="0.3335"/>
          <c:w val="0.54525"/>
          <c:h val="0.400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'aprile '!$L$11:$L$13</c:f>
              <c:strCache/>
            </c:strRef>
          </c:cat>
          <c:val>
            <c:numRef>
              <c:f>'aprile 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39575"/>
          <c:w val="0.83775"/>
          <c:h val="0.38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'aprile '!$G$11:$G$14</c:f>
              <c:strCache/>
            </c:strRef>
          </c:cat>
          <c:val>
            <c:numRef>
              <c:f>'aprile 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725"/>
          <c:y val="0.4145"/>
          <c:w val="0.51875"/>
          <c:h val="0.27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maggio!$B$11:$B$16</c:f>
              <c:strCache/>
            </c:strRef>
          </c:cat>
          <c:val>
            <c:numRef>
              <c:f>maggio!$F$11:$F$16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475"/>
          <c:y val="0.37975"/>
          <c:w val="0.5247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maggio!$L$11:$L$13</c:f>
              <c:strCache/>
            </c:strRef>
          </c:cat>
          <c:val>
            <c:numRef>
              <c:f>maggio!$P$11:$P$13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75"/>
          <c:y val="0.381"/>
          <c:w val="0.61775"/>
          <c:h val="0.32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maggio!$G$11:$G$14</c:f>
              <c:strCache/>
            </c:strRef>
          </c:cat>
          <c:val>
            <c:numRef>
              <c:f>maggio!$K$11:$K$14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865"/>
          <c:y val="-0.020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575"/>
          <c:y val="0.34125"/>
          <c:w val="0.6392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'maggio 2'!$B$11:$B$16</c:f>
              <c:strCache/>
            </c:strRef>
          </c:cat>
          <c:val>
            <c:numRef>
              <c:f>'maggio 2'!$F$11:$F$16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5"/>
          <c:y val="0.38325"/>
          <c:w val="0.5815"/>
          <c:h val="0.404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'maggio 2'!$L$11:$L$13</c:f>
              <c:strCache/>
            </c:strRef>
          </c:cat>
          <c:val>
            <c:numRef>
              <c:f>'maggio 2'!$P$11:$P$13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403"/>
          <c:w val="0.836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'maggio 2'!$G$11:$G$14</c:f>
              <c:strCache/>
            </c:strRef>
          </c:cat>
          <c:val>
            <c:numRef>
              <c:f>'maggio 2'!$K$11:$K$14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9"/>
          <c:y val="-0.020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1"/>
          <c:y val="0.33925"/>
          <c:w val="0.62775"/>
          <c:h val="0.41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giugno!$B$11:$B$16</c:f>
              <c:strCache/>
            </c:strRef>
          </c:cat>
          <c:val>
            <c:numRef>
              <c:f>giugno!$F$11:$F$16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1475"/>
          <c:y val="-0.015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4"/>
          <c:y val="0.361"/>
          <c:w val="0.5965"/>
          <c:h val="0.438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'gennaio '!$L$11:$L$13</c:f>
              <c:strCache/>
            </c:strRef>
          </c:cat>
          <c:val>
            <c:numRef>
              <c:f>'gennaio 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25"/>
          <c:y val="0.37975"/>
          <c:w val="0.591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giugno!$L$11:$L$13</c:f>
              <c:strCache/>
            </c:strRef>
          </c:cat>
          <c:val>
            <c:numRef>
              <c:f>giugno!$P$11:$P$13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"/>
          <c:y val="0.396"/>
          <c:w val="0.838"/>
          <c:h val="0.38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giugno!$G$11:$G$14</c:f>
              <c:strCache/>
            </c:strRef>
          </c:cat>
          <c:val>
            <c:numRef>
              <c:f>giugno!$K$11:$K$14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325"/>
          <c:y val="0.34125"/>
          <c:w val="0.64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'giugno 2'!$B$11:$B$16</c:f>
              <c:strCache/>
            </c:strRef>
          </c:cat>
          <c:val>
            <c:numRef>
              <c:f>'giugno 2'!$F$11:$F$16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55"/>
          <c:y val="0.37975"/>
          <c:w val="0.606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'giugno 2'!$L$11:$L$13</c:f>
              <c:strCache/>
            </c:strRef>
          </c:cat>
          <c:val>
            <c:numRef>
              <c:f>'giugno 2'!$P$11:$P$13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'giugno 2'!$G$11:$G$14</c:f>
              <c:strCache/>
            </c:strRef>
          </c:cat>
          <c:val>
            <c:numRef>
              <c:f>'giugno 2'!$K$11:$K$14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175"/>
          <c:y val="0.34125"/>
          <c:w val="0.6265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luglio!$B$11:$B$16</c:f>
              <c:strCache/>
            </c:strRef>
          </c:cat>
          <c:val>
            <c:numRef>
              <c:f>luglio!$F$11:$F$16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"/>
          <c:y val="0.3755"/>
          <c:w val="0.54025"/>
          <c:h val="0.358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luglio!$L$11:$L$13</c:f>
              <c:strCache/>
            </c:strRef>
          </c:cat>
          <c:val>
            <c:numRef>
              <c:f>luglio!$P$11:$P$13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luglio!$G$11:$G$14</c:f>
              <c:strCache/>
            </c:strRef>
          </c:cat>
          <c:val>
            <c:numRef>
              <c:f>luglio!$K$11:$K$14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2"/>
          <c:y val="0.34125"/>
          <c:w val="0.626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'!$B$11:$B$16</c:f>
              <c:strCache/>
            </c:strRef>
          </c:cat>
          <c:val>
            <c:numRef>
              <c:f>'settembre 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65"/>
          <c:y val="0.3715"/>
          <c:w val="0.53975"/>
          <c:h val="0.420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'!$L$11:$L$13</c:f>
              <c:strCache/>
            </c:strRef>
          </c:cat>
          <c:val>
            <c:numRef>
              <c:f>'settembre 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/>
              <a:t>(2) CONCESSIONI PER PROV.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25"/>
          <c:y val="0.29725"/>
          <c:w val="0.75425"/>
          <c:h val="0.40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'gennaio '!$G$11:$G$14</c:f>
              <c:strCache/>
            </c:strRef>
          </c:cat>
          <c:val>
            <c:numRef>
              <c:f>'gennaio 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5"/>
          <c:y val="0.388"/>
          <c:w val="0.773"/>
          <c:h val="0.37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'settembre '!$G$11:$G$14</c:f>
              <c:strCache/>
            </c:strRef>
          </c:cat>
          <c:val>
            <c:numRef>
              <c:f>'settembre 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5725"/>
          <c:y val="0.34125"/>
          <c:w val="0.658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ottobre!$B$11:$B$16</c:f>
              <c:strCache/>
            </c:strRef>
          </c:cat>
          <c:val>
            <c:numRef>
              <c:f>ottobre!$F$11:$F$16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37525"/>
          <c:w val="0.5995"/>
          <c:h val="0.416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ottobre!$L$11:$L$13</c:f>
              <c:strCache/>
            </c:strRef>
          </c:cat>
          <c:val>
            <c:numRef>
              <c:f>ottobre!$P$11:$P$13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-0.2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39325"/>
          <c:w val="0.8465"/>
          <c:h val="0.38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ottobre!$G$11:$G$14</c:f>
              <c:strCache/>
            </c:strRef>
          </c:cat>
          <c:val>
            <c:numRef>
              <c:f>ottobre!$K$11:$K$14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5725"/>
          <c:y val="0.34125"/>
          <c:w val="0.658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'ottobre 2'!$B$11:$B$16</c:f>
              <c:strCache/>
            </c:strRef>
          </c:cat>
          <c:val>
            <c:numRef>
              <c:f>'ottobre 2'!$F$11:$F$16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85"/>
          <c:y val="0.37525"/>
          <c:w val="0.5995"/>
          <c:h val="0.416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'ottobre 2'!$L$11:$L$13</c:f>
              <c:strCache/>
            </c:strRef>
          </c:cat>
          <c:val>
            <c:numRef>
              <c:f>'ottobre 2'!$P$11:$P$13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-0.2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75"/>
          <c:y val="0.39325"/>
          <c:w val="0.8465"/>
          <c:h val="0.383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'ottobre 2'!$G$11:$G$14</c:f>
              <c:strCache/>
            </c:strRef>
          </c:cat>
          <c:val>
            <c:numRef>
              <c:f>'ottobre 2'!$K$11:$K$14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2"/>
          <c:y val="0.34125"/>
          <c:w val="0.648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novembre!$B$11:$B$16</c:f>
              <c:strCache/>
            </c:strRef>
          </c:cat>
          <c:val>
            <c:numRef>
              <c:f>novembre!$F$11:$F$16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75"/>
          <c:y val="0.2495"/>
          <c:w val="0.57175"/>
          <c:h val="0.401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novembre!$L$11:$L$13</c:f>
              <c:strCache/>
            </c:strRef>
          </c:cat>
          <c:val>
            <c:numRef>
              <c:f>novembre!$P$11:$P$13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novembre!$G$11:$G$14</c:f>
              <c:strCache/>
            </c:strRef>
          </c:cat>
          <c:val>
            <c:numRef>
              <c:f>novembre!$K$11:$K$14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425"/>
          <c:y val="0.32825"/>
          <c:w val="0.606"/>
          <c:h val="0.436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marzo!$B$11:$B$16</c:f>
              <c:strCache/>
            </c:strRef>
          </c:cat>
          <c:val>
            <c:numRef>
              <c:f>marzo!$F$11:$F$16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2"/>
          <c:y val="0.34125"/>
          <c:w val="0.648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2'!$B$11:$B$16</c:f>
              <c:strCache/>
            </c:strRef>
          </c:cat>
          <c:val>
            <c:numRef>
              <c:f>'novembre 2'!$F$11:$F$16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65"/>
          <c:y val="0.2495"/>
          <c:w val="0.562"/>
          <c:h val="0.401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2'!$L$11:$L$13</c:f>
              <c:strCache/>
            </c:strRef>
          </c:cat>
          <c:val>
            <c:numRef>
              <c:f>'novembre 2'!$P$11:$P$13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'novembre 2'!$G$11:$G$14</c:f>
              <c:strCache/>
            </c:strRef>
          </c:cat>
          <c:val>
            <c:numRef>
              <c:f>'novembre 2'!$K$11:$K$14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2"/>
          <c:y val="0.34125"/>
          <c:w val="0.648"/>
          <c:h val="0.411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'dicembre '!$B$11:$B$16</c:f>
              <c:strCache/>
            </c:strRef>
          </c:cat>
          <c:val>
            <c:numRef>
              <c:f>'dicembre 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05"/>
          <c:y val="0.2495"/>
          <c:w val="0.57525"/>
          <c:h val="0.401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'dicembre '!$L$11:$L$13</c:f>
              <c:strCache/>
            </c:strRef>
          </c:cat>
          <c:val>
            <c:numRef>
              <c:f>'dicembre 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75"/>
          <c:y val="0.403"/>
          <c:w val="0.84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'dicembre '!$G$11:$G$14</c:f>
              <c:strCache/>
            </c:strRef>
          </c:cat>
          <c:val>
            <c:numRef>
              <c:f>'dicembre 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765"/>
          <c:y val="0.46675"/>
          <c:w val="0.58525"/>
          <c:h val="0.39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TOTALI!$B$11:$B$16</c:f>
              <c:strCache/>
            </c:strRef>
          </c:cat>
          <c:val>
            <c:numRef>
              <c:f>TOTALI!$D$11:$D$16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7975"/>
          <c:w val="0.58025"/>
          <c:h val="0.4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TOTALI!$J$11:$J$13</c:f>
              <c:strCache/>
            </c:strRef>
          </c:cat>
          <c:val>
            <c:numRef>
              <c:f>TOTALI!$L$11:$L$13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CONCESSIONI PER PROVINCIA</a:t>
            </a:r>
          </a:p>
        </c:rich>
      </c:tx>
      <c:layout>
        <c:manualLayout>
          <c:xMode val="factor"/>
          <c:yMode val="factor"/>
          <c:x val="-0.00275"/>
          <c:y val="0.008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40325"/>
          <c:w val="0.8415"/>
          <c:h val="0.368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TOTALI!$F$11:$F$14</c:f>
              <c:strCache/>
            </c:strRef>
          </c:cat>
          <c:val>
            <c:numRef>
              <c:f>TOTALI!$H$11:$H$14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5"/>
          <c:y val="0.304"/>
          <c:w val="0.58825"/>
          <c:h val="0.460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marzo!$L$11:$L$13</c:f>
              <c:strCache/>
            </c:strRef>
          </c:cat>
          <c:val>
            <c:numRef>
              <c:f>marzo!$P$11:$P$13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7"/>
          <c:y val="-0.021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38125"/>
          <c:w val="0.75775"/>
          <c:h val="0.399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marzo!$G$11:$G$14</c:f>
              <c:strCache/>
            </c:strRef>
          </c:cat>
          <c:val>
            <c:numRef>
              <c:f>marzo!$K$11:$K$14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/>
              <a:t>(1) CONCESSIONI PER ISTITUTI</a:t>
            </a:r>
          </a:p>
        </c:rich>
      </c:tx>
      <c:layout>
        <c:manualLayout>
          <c:xMode val="factor"/>
          <c:yMode val="factor"/>
          <c:x val="-0.02725"/>
          <c:y val="0.01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7375"/>
          <c:y val="0.35775"/>
          <c:w val="0.503"/>
          <c:h val="0.29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'marzo 2'!$B$11:$B$16</c:f>
              <c:strCache/>
            </c:strRef>
          </c:cat>
          <c:val>
            <c:numRef>
              <c:f>'marzo 2'!$F$11:$F$16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(3) CONCESSIONI PER LEGGI</a:t>
            </a:r>
          </a:p>
        </c:rich>
      </c:tx>
      <c:layout>
        <c:manualLayout>
          <c:xMode val="factor"/>
          <c:yMode val="factor"/>
          <c:x val="0.00925"/>
          <c:y val="0.0162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"/>
          <c:y val="0.3335"/>
          <c:w val="0.586"/>
          <c:h val="0.4002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</c:spPr>
          </c:dPt>
          <c:dPt>
            <c:idx val="1"/>
            <c:spPr>
              <a:solidFill>
                <a:srgbClr val="00FFFF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'marzo 2'!$L$11:$L$13</c:f>
              <c:strCache/>
            </c:strRef>
          </c:cat>
          <c:val>
            <c:numRef>
              <c:f>'marzo 2'!$P$11:$P$13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(2) CONCESSIONI PER PROV.
</a:t>
            </a:r>
          </a:p>
        </c:rich>
      </c:tx>
      <c:layout>
        <c:manualLayout>
          <c:xMode val="factor"/>
          <c:yMode val="factor"/>
          <c:x val="0.0185"/>
          <c:y val="-0.02175"/>
        </c:manualLayout>
      </c:layout>
      <c:spPr>
        <a:noFill/>
        <a:ln w="3175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5"/>
          <c:y val="0.403"/>
          <c:w val="0.83925"/>
          <c:h val="0.36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'marzo 2'!$G$11:$G$14</c:f>
              <c:strCache/>
            </c:strRef>
          </c:cat>
          <c:val>
            <c:numRef>
              <c:f>'marzo 2'!$K$11:$K$14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9525</xdr:rowOff>
    </xdr:from>
    <xdr:to>
      <xdr:col>6</xdr:col>
      <xdr:colOff>238125</xdr:colOff>
      <xdr:row>34</xdr:row>
      <xdr:rowOff>28575</xdr:rowOff>
    </xdr:to>
    <xdr:graphicFrame>
      <xdr:nvGraphicFramePr>
        <xdr:cNvPr id="1" name="Chart 15"/>
        <xdr:cNvGraphicFramePr/>
      </xdr:nvGraphicFramePr>
      <xdr:xfrm>
        <a:off x="142875" y="3057525"/>
        <a:ext cx="36671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457200</xdr:colOff>
      <xdr:row>18</xdr:row>
      <xdr:rowOff>9525</xdr:rowOff>
    </xdr:from>
    <xdr:to>
      <xdr:col>18</xdr:col>
      <xdr:colOff>114300</xdr:colOff>
      <xdr:row>34</xdr:row>
      <xdr:rowOff>9525</xdr:rowOff>
    </xdr:to>
    <xdr:graphicFrame>
      <xdr:nvGraphicFramePr>
        <xdr:cNvPr id="2" name="Chart 23"/>
        <xdr:cNvGraphicFramePr/>
      </xdr:nvGraphicFramePr>
      <xdr:xfrm>
        <a:off x="7372350" y="3057525"/>
        <a:ext cx="30956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276225</xdr:colOff>
      <xdr:row>18</xdr:row>
      <xdr:rowOff>9525</xdr:rowOff>
    </xdr:from>
    <xdr:to>
      <xdr:col>12</xdr:col>
      <xdr:colOff>428625</xdr:colOff>
      <xdr:row>34</xdr:row>
      <xdr:rowOff>38100</xdr:rowOff>
    </xdr:to>
    <xdr:graphicFrame>
      <xdr:nvGraphicFramePr>
        <xdr:cNvPr id="3" name="Chart 22"/>
        <xdr:cNvGraphicFramePr/>
      </xdr:nvGraphicFramePr>
      <xdr:xfrm>
        <a:off x="3848100" y="3057525"/>
        <a:ext cx="34956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18</xdr:row>
      <xdr:rowOff>85725</xdr:rowOff>
    </xdr:from>
    <xdr:to>
      <xdr:col>6</xdr:col>
      <xdr:colOff>276225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33350" y="3048000"/>
        <a:ext cx="3495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18</xdr:row>
      <xdr:rowOff>85725</xdr:rowOff>
    </xdr:from>
    <xdr:to>
      <xdr:col>18</xdr:col>
      <xdr:colOff>200025</xdr:colOff>
      <xdr:row>33</xdr:row>
      <xdr:rowOff>76200</xdr:rowOff>
    </xdr:to>
    <xdr:graphicFrame>
      <xdr:nvGraphicFramePr>
        <xdr:cNvPr id="2" name="Chart 2"/>
        <xdr:cNvGraphicFramePr/>
      </xdr:nvGraphicFramePr>
      <xdr:xfrm>
        <a:off x="7048500" y="3048000"/>
        <a:ext cx="310515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409575</xdr:colOff>
      <xdr:row>18</xdr:row>
      <xdr:rowOff>85725</xdr:rowOff>
    </xdr:from>
    <xdr:to>
      <xdr:col>12</xdr:col>
      <xdr:colOff>438150</xdr:colOff>
      <xdr:row>33</xdr:row>
      <xdr:rowOff>76200</xdr:rowOff>
    </xdr:to>
    <xdr:graphicFrame>
      <xdr:nvGraphicFramePr>
        <xdr:cNvPr id="3" name="Chart 3"/>
        <xdr:cNvGraphicFramePr/>
      </xdr:nvGraphicFramePr>
      <xdr:xfrm>
        <a:off x="3762375" y="3048000"/>
        <a:ext cx="3152775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4048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18</xdr:row>
      <xdr:rowOff>38100</xdr:rowOff>
    </xdr:from>
    <xdr:to>
      <xdr:col>18</xdr:col>
      <xdr:colOff>552450</xdr:colOff>
      <xdr:row>33</xdr:row>
      <xdr:rowOff>28575</xdr:rowOff>
    </xdr:to>
    <xdr:graphicFrame>
      <xdr:nvGraphicFramePr>
        <xdr:cNvPr id="2" name="Chart 2"/>
        <xdr:cNvGraphicFramePr/>
      </xdr:nvGraphicFramePr>
      <xdr:xfrm>
        <a:off x="7839075" y="3000375"/>
        <a:ext cx="37719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200025</xdr:colOff>
      <xdr:row>33</xdr:row>
      <xdr:rowOff>57150</xdr:rowOff>
    </xdr:to>
    <xdr:graphicFrame>
      <xdr:nvGraphicFramePr>
        <xdr:cNvPr id="3" name="Chart 3"/>
        <xdr:cNvGraphicFramePr/>
      </xdr:nvGraphicFramePr>
      <xdr:xfrm>
        <a:off x="4276725" y="3028950"/>
        <a:ext cx="35052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4048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257175</xdr:colOff>
      <xdr:row>18</xdr:row>
      <xdr:rowOff>47625</xdr:rowOff>
    </xdr:from>
    <xdr:to>
      <xdr:col>18</xdr:col>
      <xdr:colOff>552450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7839075" y="3009900"/>
        <a:ext cx="37719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200025</xdr:colOff>
      <xdr:row>33</xdr:row>
      <xdr:rowOff>57150</xdr:rowOff>
    </xdr:to>
    <xdr:graphicFrame>
      <xdr:nvGraphicFramePr>
        <xdr:cNvPr id="3" name="Chart 3"/>
        <xdr:cNvGraphicFramePr/>
      </xdr:nvGraphicFramePr>
      <xdr:xfrm>
        <a:off x="4276725" y="3028950"/>
        <a:ext cx="350520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3848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18</xdr:row>
      <xdr:rowOff>104775</xdr:rowOff>
    </xdr:from>
    <xdr:to>
      <xdr:col>17</xdr:col>
      <xdr:colOff>533400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534275" y="3067050"/>
        <a:ext cx="34099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767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3848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18</xdr:row>
      <xdr:rowOff>104775</xdr:rowOff>
    </xdr:from>
    <xdr:to>
      <xdr:col>17</xdr:col>
      <xdr:colOff>466725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534275" y="3067050"/>
        <a:ext cx="33432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767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38481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18</xdr:row>
      <xdr:rowOff>66675</xdr:rowOff>
    </xdr:from>
    <xdr:to>
      <xdr:col>17</xdr:col>
      <xdr:colOff>714375</xdr:colOff>
      <xdr:row>32</xdr:row>
      <xdr:rowOff>114300</xdr:rowOff>
    </xdr:to>
    <xdr:graphicFrame>
      <xdr:nvGraphicFramePr>
        <xdr:cNvPr id="2" name="Chart 2"/>
        <xdr:cNvGraphicFramePr/>
      </xdr:nvGraphicFramePr>
      <xdr:xfrm>
        <a:off x="7639050" y="3028950"/>
        <a:ext cx="348615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767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28575</xdr:rowOff>
    </xdr:from>
    <xdr:to>
      <xdr:col>5</xdr:col>
      <xdr:colOff>257175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42875" y="2943225"/>
        <a:ext cx="397192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18</xdr:row>
      <xdr:rowOff>66675</xdr:rowOff>
    </xdr:from>
    <xdr:to>
      <xdr:col>15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620000" y="2981325"/>
        <a:ext cx="35337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371475</xdr:colOff>
      <xdr:row>18</xdr:row>
      <xdr:rowOff>66675</xdr:rowOff>
    </xdr:from>
    <xdr:to>
      <xdr:col>10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229100" y="2981325"/>
        <a:ext cx="33051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17</xdr:row>
      <xdr:rowOff>114300</xdr:rowOff>
    </xdr:from>
    <xdr:to>
      <xdr:col>6</xdr:col>
      <xdr:colOff>266700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171450" y="2914650"/>
        <a:ext cx="3733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17</xdr:row>
      <xdr:rowOff>142875</xdr:rowOff>
    </xdr:from>
    <xdr:to>
      <xdr:col>18</xdr:col>
      <xdr:colOff>171450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7562850" y="2943225"/>
        <a:ext cx="3562350" cy="2686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17</xdr:row>
      <xdr:rowOff>133350</xdr:rowOff>
    </xdr:from>
    <xdr:to>
      <xdr:col>12</xdr:col>
      <xdr:colOff>123825</xdr:colOff>
      <xdr:row>34</xdr:row>
      <xdr:rowOff>66675</xdr:rowOff>
    </xdr:to>
    <xdr:graphicFrame>
      <xdr:nvGraphicFramePr>
        <xdr:cNvPr id="3" name="Chart 3"/>
        <xdr:cNvGraphicFramePr/>
      </xdr:nvGraphicFramePr>
      <xdr:xfrm>
        <a:off x="3952875" y="2933700"/>
        <a:ext cx="3467100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66675</xdr:rowOff>
    </xdr:from>
    <xdr:to>
      <xdr:col>6</xdr:col>
      <xdr:colOff>276225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552450" y="3028950"/>
        <a:ext cx="34575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18</xdr:row>
      <xdr:rowOff>76200</xdr:rowOff>
    </xdr:from>
    <xdr:to>
      <xdr:col>19</xdr:col>
      <xdr:colOff>9525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467600" y="3038475"/>
        <a:ext cx="36195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57150</xdr:rowOff>
    </xdr:from>
    <xdr:to>
      <xdr:col>12</xdr:col>
      <xdr:colOff>180975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4105275" y="3019425"/>
        <a:ext cx="32670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66675</xdr:rowOff>
    </xdr:from>
    <xdr:to>
      <xdr:col>6</xdr:col>
      <xdr:colOff>276225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609600" y="3028950"/>
        <a:ext cx="30194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18</xdr:row>
      <xdr:rowOff>76200</xdr:rowOff>
    </xdr:from>
    <xdr:to>
      <xdr:col>18</xdr:col>
      <xdr:colOff>19050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6734175" y="3038475"/>
        <a:ext cx="31527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57150</xdr:rowOff>
    </xdr:from>
    <xdr:to>
      <xdr:col>12</xdr:col>
      <xdr:colOff>180975</xdr:colOff>
      <xdr:row>32</xdr:row>
      <xdr:rowOff>152400</xdr:rowOff>
    </xdr:to>
    <xdr:graphicFrame>
      <xdr:nvGraphicFramePr>
        <xdr:cNvPr id="3" name="Chart 3"/>
        <xdr:cNvGraphicFramePr/>
      </xdr:nvGraphicFramePr>
      <xdr:xfrm>
        <a:off x="3724275" y="3019425"/>
        <a:ext cx="29146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18</xdr:row>
      <xdr:rowOff>57150</xdr:rowOff>
    </xdr:from>
    <xdr:to>
      <xdr:col>6</xdr:col>
      <xdr:colOff>257175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733425" y="3019425"/>
        <a:ext cx="31146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314325</xdr:colOff>
      <xdr:row>18</xdr:row>
      <xdr:rowOff>57150</xdr:rowOff>
    </xdr:from>
    <xdr:to>
      <xdr:col>18</xdr:col>
      <xdr:colOff>180975</xdr:colOff>
      <xdr:row>32</xdr:row>
      <xdr:rowOff>133350</xdr:rowOff>
    </xdr:to>
    <xdr:graphicFrame>
      <xdr:nvGraphicFramePr>
        <xdr:cNvPr id="2" name="Chart 2"/>
        <xdr:cNvGraphicFramePr/>
      </xdr:nvGraphicFramePr>
      <xdr:xfrm>
        <a:off x="7172325" y="3019425"/>
        <a:ext cx="297180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18</xdr:row>
      <xdr:rowOff>47625</xdr:rowOff>
    </xdr:from>
    <xdr:to>
      <xdr:col>12</xdr:col>
      <xdr:colOff>200025</xdr:colOff>
      <xdr:row>32</xdr:row>
      <xdr:rowOff>142875</xdr:rowOff>
    </xdr:to>
    <xdr:graphicFrame>
      <xdr:nvGraphicFramePr>
        <xdr:cNvPr id="3" name="Chart 3"/>
        <xdr:cNvGraphicFramePr/>
      </xdr:nvGraphicFramePr>
      <xdr:xfrm>
        <a:off x="3981450" y="3009900"/>
        <a:ext cx="30765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18</xdr:row>
      <xdr:rowOff>57150</xdr:rowOff>
    </xdr:from>
    <xdr:to>
      <xdr:col>6</xdr:col>
      <xdr:colOff>266700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33400" y="3019425"/>
        <a:ext cx="3667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47625</xdr:rowOff>
    </xdr:from>
    <xdr:to>
      <xdr:col>18</xdr:col>
      <xdr:colOff>485775</xdr:colOff>
      <xdr:row>32</xdr:row>
      <xdr:rowOff>152400</xdr:rowOff>
    </xdr:to>
    <xdr:graphicFrame>
      <xdr:nvGraphicFramePr>
        <xdr:cNvPr id="2" name="Chart 2"/>
        <xdr:cNvGraphicFramePr/>
      </xdr:nvGraphicFramePr>
      <xdr:xfrm>
        <a:off x="7610475" y="3009900"/>
        <a:ext cx="357187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305300" y="3028950"/>
        <a:ext cx="321945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18</xdr:row>
      <xdr:rowOff>9525</xdr:rowOff>
    </xdr:from>
    <xdr:to>
      <xdr:col>6</xdr:col>
      <xdr:colOff>342900</xdr:colOff>
      <xdr:row>33</xdr:row>
      <xdr:rowOff>19050</xdr:rowOff>
    </xdr:to>
    <xdr:graphicFrame>
      <xdr:nvGraphicFramePr>
        <xdr:cNvPr id="1" name="Chart 1"/>
        <xdr:cNvGraphicFramePr/>
      </xdr:nvGraphicFramePr>
      <xdr:xfrm>
        <a:off x="657225" y="2971800"/>
        <a:ext cx="356235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276225</xdr:colOff>
      <xdr:row>18</xdr:row>
      <xdr:rowOff>28575</xdr:rowOff>
    </xdr:from>
    <xdr:to>
      <xdr:col>18</xdr:col>
      <xdr:colOff>495300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7277100" y="2990850"/>
        <a:ext cx="36671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390525</xdr:colOff>
      <xdr:row>18</xdr:row>
      <xdr:rowOff>19050</xdr:rowOff>
    </xdr:from>
    <xdr:to>
      <xdr:col>12</xdr:col>
      <xdr:colOff>200025</xdr:colOff>
      <xdr:row>32</xdr:row>
      <xdr:rowOff>114300</xdr:rowOff>
    </xdr:to>
    <xdr:graphicFrame>
      <xdr:nvGraphicFramePr>
        <xdr:cNvPr id="3" name="Chart 3"/>
        <xdr:cNvGraphicFramePr/>
      </xdr:nvGraphicFramePr>
      <xdr:xfrm>
        <a:off x="4267200" y="2981325"/>
        <a:ext cx="29337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37719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66675</xdr:rowOff>
    </xdr:from>
    <xdr:to>
      <xdr:col>18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553325" y="3028950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4000500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18</xdr:row>
      <xdr:rowOff>57150</xdr:rowOff>
    </xdr:from>
    <xdr:to>
      <xdr:col>6</xdr:col>
      <xdr:colOff>285750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42875" y="3019425"/>
        <a:ext cx="34956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266700</xdr:colOff>
      <xdr:row>18</xdr:row>
      <xdr:rowOff>66675</xdr:rowOff>
    </xdr:from>
    <xdr:to>
      <xdr:col>18</xdr:col>
      <xdr:colOff>485775</xdr:colOff>
      <xdr:row>32</xdr:row>
      <xdr:rowOff>142875</xdr:rowOff>
    </xdr:to>
    <xdr:graphicFrame>
      <xdr:nvGraphicFramePr>
        <xdr:cNvPr id="2" name="Chart 2"/>
        <xdr:cNvGraphicFramePr/>
      </xdr:nvGraphicFramePr>
      <xdr:xfrm>
        <a:off x="7277100" y="3028950"/>
        <a:ext cx="38766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371475</xdr:colOff>
      <xdr:row>18</xdr:row>
      <xdr:rowOff>66675</xdr:rowOff>
    </xdr:from>
    <xdr:to>
      <xdr:col>12</xdr:col>
      <xdr:colOff>180975</xdr:colOff>
      <xdr:row>33</xdr:row>
      <xdr:rowOff>0</xdr:rowOff>
    </xdr:to>
    <xdr:graphicFrame>
      <xdr:nvGraphicFramePr>
        <xdr:cNvPr id="3" name="Chart 3"/>
        <xdr:cNvGraphicFramePr/>
      </xdr:nvGraphicFramePr>
      <xdr:xfrm>
        <a:off x="3724275" y="3028950"/>
        <a:ext cx="34671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workbookViewId="0" topLeftCell="A1">
      <selection activeCell="B41" sqref="B41"/>
    </sheetView>
  </sheetViews>
  <sheetFormatPr defaultColWidth="9.140625" defaultRowHeight="12.75"/>
  <cols>
    <col min="1" max="1" width="9.7109375" style="0" bestFit="1" customWidth="1"/>
    <col min="2" max="2" width="7.57421875" style="0" bestFit="1" customWidth="1"/>
    <col min="3" max="3" width="8.421875" style="0" bestFit="1" customWidth="1"/>
    <col min="4" max="4" width="9.57421875" style="4" customWidth="1"/>
    <col min="5" max="5" width="8.7109375" style="0" customWidth="1"/>
    <col min="6" max="6" width="9.57421875" style="4" customWidth="1"/>
    <col min="7" max="7" width="8.140625" style="4" bestFit="1" customWidth="1"/>
    <col min="8" max="8" width="8.421875" style="4" bestFit="1" customWidth="1"/>
    <col min="9" max="9" width="8.8515625" style="4" bestFit="1" customWidth="1"/>
    <col min="10" max="10" width="8.140625" style="0" customWidth="1"/>
    <col min="11" max="11" width="8.57421875" style="4" customWidth="1"/>
    <col min="12" max="12" width="8.00390625" style="0" bestFit="1" customWidth="1"/>
    <col min="13" max="13" width="8.421875" style="0" bestFit="1" customWidth="1"/>
    <col min="14" max="14" width="8.7109375" style="4" bestFit="1" customWidth="1"/>
    <col min="15" max="15" width="7.421875" style="0" customWidth="1"/>
    <col min="16" max="16" width="8.7109375" style="4" bestFit="1" customWidth="1"/>
    <col min="19" max="19" width="9.421875" style="0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5" customHeight="1">
      <c r="A4" s="104" t="s">
        <v>37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5.75" customHeight="1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4:16" ht="13.5" thickBot="1">
      <c r="D6"/>
      <c r="F6"/>
      <c r="G6"/>
      <c r="H6"/>
      <c r="I6"/>
      <c r="K6"/>
      <c r="N6"/>
      <c r="P6"/>
    </row>
    <row r="7" spans="2:20" ht="15" customHeight="1" thickBot="1">
      <c r="B7" s="105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08" t="s">
        <v>13</v>
      </c>
      <c r="M7" s="109"/>
      <c r="N7" s="109"/>
      <c r="O7" s="109"/>
      <c r="P7" s="110"/>
      <c r="T7" s="2"/>
    </row>
    <row r="8" spans="2:20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11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  <c r="T8" s="2"/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1" t="s">
        <v>18</v>
      </c>
      <c r="J9" s="63" t="s">
        <v>26</v>
      </c>
      <c r="K9" s="33" t="s">
        <v>24</v>
      </c>
      <c r="L9" s="12" t="s">
        <v>20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52">
        <v>40179</v>
      </c>
      <c r="G10" s="17"/>
      <c r="H10" s="17"/>
      <c r="I10" s="18"/>
      <c r="J10" s="26" t="s">
        <v>33</v>
      </c>
      <c r="K10" s="52">
        <v>40179</v>
      </c>
      <c r="L10" s="15"/>
      <c r="M10" s="15"/>
      <c r="N10" s="18"/>
      <c r="O10" s="26" t="s">
        <v>33</v>
      </c>
      <c r="P10" s="52">
        <v>40179</v>
      </c>
    </row>
    <row r="11" spans="2:16" ht="12.75">
      <c r="B11" s="7" t="s">
        <v>7</v>
      </c>
      <c r="C11" s="48">
        <v>0</v>
      </c>
      <c r="D11" s="19">
        <v>0</v>
      </c>
      <c r="E11" s="50">
        <f aca="true" t="shared" si="0" ref="E11:E16">F11/$F$17</f>
        <v>0</v>
      </c>
      <c r="F11" s="19">
        <v>0</v>
      </c>
      <c r="G11" s="21" t="s">
        <v>7</v>
      </c>
      <c r="H11" s="48">
        <v>0</v>
      </c>
      <c r="I11" s="19">
        <v>0</v>
      </c>
      <c r="J11" s="20">
        <f>K11/$K$17</f>
        <v>0</v>
      </c>
      <c r="K11" s="19">
        <f>I11</f>
        <v>0</v>
      </c>
      <c r="L11" s="65">
        <v>908</v>
      </c>
      <c r="M11" s="48">
        <v>2</v>
      </c>
      <c r="N11" s="100">
        <v>3128</v>
      </c>
      <c r="O11" s="50">
        <f>P11/$P$17</f>
        <v>0.24264991079047396</v>
      </c>
      <c r="P11" s="100">
        <f>N11</f>
        <v>3128</v>
      </c>
    </row>
    <row r="12" spans="2:16" ht="12.75">
      <c r="B12" s="12" t="s">
        <v>14</v>
      </c>
      <c r="C12" s="49">
        <v>3</v>
      </c>
      <c r="D12" s="24">
        <v>5860</v>
      </c>
      <c r="E12" s="51">
        <f t="shared" si="0"/>
        <v>0.45458071522767823</v>
      </c>
      <c r="F12" s="24">
        <v>5860</v>
      </c>
      <c r="G12" s="13" t="s">
        <v>8</v>
      </c>
      <c r="H12" s="49">
        <v>2</v>
      </c>
      <c r="I12" s="24">
        <v>3128</v>
      </c>
      <c r="J12" s="25">
        <f>K12/$K$17</f>
        <v>0.24264991079047396</v>
      </c>
      <c r="K12" s="24">
        <f>I12</f>
        <v>3128</v>
      </c>
      <c r="L12" s="66">
        <v>198</v>
      </c>
      <c r="M12" s="49">
        <v>0</v>
      </c>
      <c r="N12" s="24">
        <v>0</v>
      </c>
      <c r="O12" s="51">
        <f>P12/$P$17</f>
        <v>0</v>
      </c>
      <c r="P12" s="24">
        <f>N12</f>
        <v>0</v>
      </c>
    </row>
    <row r="13" spans="2:16" ht="12.75">
      <c r="B13" s="12" t="s">
        <v>10</v>
      </c>
      <c r="C13" s="49">
        <v>4</v>
      </c>
      <c r="D13" s="24">
        <v>6210</v>
      </c>
      <c r="E13" s="51">
        <f t="shared" si="0"/>
        <v>0.48173144053991157</v>
      </c>
      <c r="F13" s="24">
        <v>6210</v>
      </c>
      <c r="G13" s="13" t="s">
        <v>9</v>
      </c>
      <c r="H13" s="49">
        <v>4</v>
      </c>
      <c r="I13" s="24">
        <v>7050</v>
      </c>
      <c r="J13" s="25">
        <f>K13/$K$17</f>
        <v>0.5468931812892716</v>
      </c>
      <c r="K13" s="24">
        <f>I13</f>
        <v>7050</v>
      </c>
      <c r="L13" s="11" t="s">
        <v>34</v>
      </c>
      <c r="M13" s="49">
        <v>7</v>
      </c>
      <c r="N13" s="101">
        <v>9763</v>
      </c>
      <c r="O13" s="51">
        <f>P13/$P$17</f>
        <v>0.7573500892095261</v>
      </c>
      <c r="P13" s="24">
        <f>N13</f>
        <v>9763</v>
      </c>
    </row>
    <row r="14" spans="2:16" ht="12.75">
      <c r="B14" s="12" t="s">
        <v>16</v>
      </c>
      <c r="C14" s="49">
        <v>0</v>
      </c>
      <c r="D14" s="24">
        <v>0</v>
      </c>
      <c r="E14" s="51">
        <f t="shared" si="0"/>
        <v>0</v>
      </c>
      <c r="F14" s="24">
        <f>D14</f>
        <v>0</v>
      </c>
      <c r="G14" s="13" t="s">
        <v>11</v>
      </c>
      <c r="H14" s="61">
        <v>3</v>
      </c>
      <c r="I14" s="24">
        <v>2713</v>
      </c>
      <c r="J14" s="25">
        <f>K14/$K$17</f>
        <v>0.21045690792025445</v>
      </c>
      <c r="K14" s="24">
        <f>I14</f>
        <v>2713</v>
      </c>
      <c r="L14" s="64"/>
      <c r="M14" s="49"/>
      <c r="N14" s="24"/>
      <c r="O14" s="51"/>
      <c r="P14" s="24"/>
    </row>
    <row r="15" spans="2:16" ht="12.75">
      <c r="B15" s="12" t="s">
        <v>23</v>
      </c>
      <c r="C15" s="49">
        <v>2</v>
      </c>
      <c r="D15" s="24">
        <v>821</v>
      </c>
      <c r="E15" s="51">
        <f t="shared" si="0"/>
        <v>0.06368784423241021</v>
      </c>
      <c r="F15" s="24">
        <v>821</v>
      </c>
      <c r="G15" s="13"/>
      <c r="H15" s="61"/>
      <c r="I15" s="24"/>
      <c r="J15" s="25"/>
      <c r="K15" s="24"/>
      <c r="L15" s="64"/>
      <c r="M15" s="49"/>
      <c r="N15" s="24"/>
      <c r="O15" s="51"/>
      <c r="P15" s="24"/>
    </row>
    <row r="16" spans="2:16" ht="13.5" thickBot="1">
      <c r="B16" s="12" t="s">
        <v>32</v>
      </c>
      <c r="C16" s="49">
        <v>0</v>
      </c>
      <c r="D16" s="24">
        <v>0</v>
      </c>
      <c r="E16" s="51">
        <f t="shared" si="0"/>
        <v>0</v>
      </c>
      <c r="F16" s="24">
        <f>D16</f>
        <v>0</v>
      </c>
      <c r="G16" s="24"/>
      <c r="H16" s="61"/>
      <c r="I16" s="46"/>
      <c r="J16" s="25"/>
      <c r="K16" s="24"/>
      <c r="L16" s="64"/>
      <c r="M16" s="49"/>
      <c r="N16" s="24"/>
      <c r="O16" s="51"/>
      <c r="P16" s="24"/>
    </row>
    <row r="17" spans="2:16" ht="13.5" thickBot="1">
      <c r="B17" s="78" t="s">
        <v>4</v>
      </c>
      <c r="C17" s="86">
        <f>SUM(C11:C16)</f>
        <v>9</v>
      </c>
      <c r="D17" s="79">
        <f>SUM(D11:D16)</f>
        <v>12891</v>
      </c>
      <c r="E17" s="77">
        <f>SUM(E11:E16)</f>
        <v>1</v>
      </c>
      <c r="F17" s="79">
        <f>SUM(F11:F16)</f>
        <v>12891</v>
      </c>
      <c r="G17" s="78" t="s">
        <v>4</v>
      </c>
      <c r="H17" s="79">
        <f>SUM(H11:H14)</f>
        <v>9</v>
      </c>
      <c r="I17" s="79">
        <f>SUM(I11:I14)</f>
        <v>12891</v>
      </c>
      <c r="J17" s="47">
        <f>SUM(J11:J14)</f>
        <v>1</v>
      </c>
      <c r="K17" s="79">
        <f>SUM(K11:K14)</f>
        <v>12891</v>
      </c>
      <c r="L17" s="78" t="s">
        <v>4</v>
      </c>
      <c r="M17" s="86">
        <f>SUM(M10:M15)</f>
        <v>9</v>
      </c>
      <c r="N17" s="79">
        <f>SUM(N11:N13)</f>
        <v>12891</v>
      </c>
      <c r="O17" s="47">
        <f>SUM(O11:O13)</f>
        <v>1</v>
      </c>
      <c r="P17" s="79">
        <f>SUM(P11:P13)</f>
        <v>12891</v>
      </c>
    </row>
    <row r="20" spans="4:16" ht="12.75">
      <c r="D20" s="3"/>
      <c r="E20" s="1"/>
      <c r="F20" s="3"/>
      <c r="G20" s="3"/>
      <c r="H20" s="3"/>
      <c r="I20" s="3"/>
      <c r="J20" s="1"/>
      <c r="K20" s="3"/>
      <c r="L20" s="1"/>
      <c r="M20" s="1"/>
      <c r="N20" s="3"/>
      <c r="O20" s="1"/>
      <c r="P20" s="3"/>
    </row>
    <row r="30" ht="12.75">
      <c r="D30" s="5"/>
    </row>
    <row r="36" ht="12.75">
      <c r="E36" s="4"/>
    </row>
    <row r="41" spans="1:6" ht="12.75">
      <c r="A41" s="67"/>
      <c r="B41" s="67"/>
      <c r="C41" s="67"/>
      <c r="E41" s="67"/>
      <c r="F41" s="68"/>
    </row>
    <row r="42" spans="1:6" ht="12.75">
      <c r="A42" s="67"/>
      <c r="B42" s="67"/>
      <c r="C42" s="67"/>
      <c r="E42" s="67"/>
      <c r="F42" s="68"/>
    </row>
    <row r="43" spans="1:6" ht="12.75">
      <c r="A43" s="67"/>
      <c r="B43" s="67"/>
      <c r="C43" s="67"/>
      <c r="E43" s="67"/>
      <c r="F43" s="68"/>
    </row>
    <row r="44" spans="1:6" ht="12.75">
      <c r="A44" s="67"/>
      <c r="B44" s="67"/>
      <c r="C44" s="67"/>
      <c r="E44" s="67"/>
      <c r="F44" s="68"/>
    </row>
    <row r="45" spans="1:6" ht="12.75">
      <c r="A45" s="67"/>
      <c r="B45" s="67"/>
      <c r="C45" s="67"/>
      <c r="E45" s="67"/>
      <c r="F45" s="68"/>
    </row>
    <row r="46" spans="1:6" ht="12.75">
      <c r="A46" s="67"/>
      <c r="B46" s="67"/>
      <c r="C46" s="67"/>
      <c r="E46" s="67"/>
      <c r="F46" s="68"/>
    </row>
    <row r="47" spans="1:6" ht="12.75">
      <c r="A47" s="67"/>
      <c r="B47" s="67"/>
      <c r="C47" s="67"/>
      <c r="E47" s="67"/>
      <c r="F47" s="68"/>
    </row>
    <row r="48" spans="1:6" ht="12.75">
      <c r="A48" s="67"/>
      <c r="B48" s="67"/>
      <c r="C48" s="67"/>
      <c r="E48" s="67"/>
      <c r="F48" s="68"/>
    </row>
    <row r="49" spans="1:6" ht="12.75">
      <c r="A49" s="67"/>
      <c r="B49" s="67"/>
      <c r="C49" s="67"/>
      <c r="D49" s="68"/>
      <c r="E49" s="67"/>
      <c r="F49" s="68"/>
    </row>
    <row r="50" spans="1:6" ht="12.75">
      <c r="A50" s="67"/>
      <c r="B50" s="67"/>
      <c r="C50" s="67"/>
      <c r="D50" s="68"/>
      <c r="E50" s="67"/>
      <c r="F50" s="68"/>
    </row>
    <row r="51" spans="1:6" ht="12.75">
      <c r="A51" s="67"/>
      <c r="B51" s="67"/>
      <c r="C51" s="67"/>
      <c r="D51" s="68"/>
      <c r="E51" s="67"/>
      <c r="F51" s="68"/>
    </row>
    <row r="52" spans="1:6" ht="12.75">
      <c r="A52" s="67"/>
      <c r="B52" s="67"/>
      <c r="C52" s="67"/>
      <c r="D52" s="68"/>
      <c r="E52" s="67"/>
      <c r="F52" s="68"/>
    </row>
    <row r="53" spans="1:6" ht="12.75">
      <c r="A53" s="67"/>
      <c r="B53" s="67"/>
      <c r="C53" s="67"/>
      <c r="D53" s="68"/>
      <c r="E53" s="67"/>
      <c r="F53" s="68"/>
    </row>
    <row r="54" spans="1:6" ht="12.75">
      <c r="A54" s="67"/>
      <c r="B54" s="67"/>
      <c r="C54" s="67"/>
      <c r="D54" s="68"/>
      <c r="E54" s="67"/>
      <c r="F54" s="68"/>
    </row>
  </sheetData>
  <mergeCells count="8">
    <mergeCell ref="B7:F7"/>
    <mergeCell ref="G7:K7"/>
    <mergeCell ref="L7:P7"/>
    <mergeCell ref="A5:S5"/>
    <mergeCell ref="A1:S1"/>
    <mergeCell ref="A2:S2"/>
    <mergeCell ref="A3:S3"/>
    <mergeCell ref="A4:S4"/>
  </mergeCells>
  <printOptions horizontalCentered="1"/>
  <pageMargins left="0.25" right="0.25" top="0.66" bottom="0.5118110236220472" header="0.3937007874015748" footer="0.5118110236220472"/>
  <pageSetup fitToHeight="0" fitToWidth="2" horizontalDpi="300" verticalDpi="300" orientation="landscape" paperSize="9" r:id="rId2"/>
  <headerFooter alignWithMargins="0">
    <oddHeader>&amp;CF.R.I.E.</oddHeader>
    <oddFooter xml:space="preserve">&amp;L&amp;8COMITATO/&amp;F
&amp;D&amp;C 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B38" sqref="B38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8.7109375" style="6" bestFit="1" customWidth="1"/>
    <col min="5" max="5" width="7.421875" style="6" bestFit="1" customWidth="1"/>
    <col min="6" max="6" width="8.7109375" style="6" bestFit="1" customWidth="1"/>
    <col min="7" max="7" width="6.421875" style="6" bestFit="1" customWidth="1"/>
    <col min="8" max="8" width="8.57421875" style="6" customWidth="1"/>
    <col min="9" max="9" width="8.7109375" style="6" bestFit="1" customWidth="1"/>
    <col min="10" max="10" width="7.421875" style="6" bestFit="1" customWidth="1"/>
    <col min="11" max="11" width="8.7109375" style="6" bestFit="1" customWidth="1"/>
    <col min="12" max="12" width="7.00390625" style="6" bestFit="1" customWidth="1"/>
    <col min="13" max="13" width="8.57421875" style="6" bestFit="1" customWidth="1"/>
    <col min="14" max="14" width="9.140625" style="6" customWidth="1"/>
    <col min="15" max="15" width="7.421875" style="6" bestFit="1" customWidth="1"/>
    <col min="16" max="16" width="8.7109375" style="6" bestFit="1" customWidth="1"/>
    <col min="17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49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52">
        <v>40179</v>
      </c>
      <c r="G10" s="17"/>
      <c r="H10" s="17"/>
      <c r="I10" s="17"/>
      <c r="J10" s="26" t="s">
        <v>33</v>
      </c>
      <c r="K10" s="52">
        <v>40179</v>
      </c>
      <c r="L10" s="15"/>
      <c r="M10" s="15"/>
      <c r="N10" s="18"/>
      <c r="O10" s="26" t="s">
        <v>33</v>
      </c>
      <c r="P10" s="52">
        <v>40179</v>
      </c>
    </row>
    <row r="11" spans="2:16" ht="12.75">
      <c r="B11" s="7" t="s">
        <v>7</v>
      </c>
      <c r="C11" s="48">
        <v>0</v>
      </c>
      <c r="D11" s="19">
        <v>0</v>
      </c>
      <c r="E11" s="50">
        <f>D11/D17</f>
        <v>0</v>
      </c>
      <c r="F11" s="19">
        <f>luglio!F11+D11</f>
        <v>2737</v>
      </c>
      <c r="G11" s="21" t="s">
        <v>7</v>
      </c>
      <c r="H11" s="48">
        <v>0</v>
      </c>
      <c r="I11" s="19">
        <v>0</v>
      </c>
      <c r="J11" s="50">
        <f>I11/I17</f>
        <v>0</v>
      </c>
      <c r="K11" s="19">
        <f>luglio!K11+I11</f>
        <v>13152</v>
      </c>
      <c r="L11" s="31">
        <v>908</v>
      </c>
      <c r="M11" s="48">
        <v>0</v>
      </c>
      <c r="N11" s="19">
        <v>0</v>
      </c>
      <c r="O11" s="50">
        <f>N11/N17</f>
        <v>0</v>
      </c>
      <c r="P11" s="19">
        <f>luglio!P11+N11</f>
        <v>27888</v>
      </c>
    </row>
    <row r="12" spans="2:16" ht="12.75">
      <c r="B12" s="12" t="s">
        <v>14</v>
      </c>
      <c r="C12" s="116">
        <v>3</v>
      </c>
      <c r="D12" s="101">
        <v>7062</v>
      </c>
      <c r="E12" s="51">
        <f>D12/D17</f>
        <v>0.8277074542897328</v>
      </c>
      <c r="F12" s="24">
        <f>luglio!F12+D12</f>
        <v>30716</v>
      </c>
      <c r="G12" s="13" t="s">
        <v>8</v>
      </c>
      <c r="H12" s="49">
        <v>0</v>
      </c>
      <c r="I12" s="24">
        <v>0</v>
      </c>
      <c r="J12" s="51">
        <f>I12/I17</f>
        <v>0</v>
      </c>
      <c r="K12" s="24">
        <f>luglio!K12+I12</f>
        <v>15080</v>
      </c>
      <c r="L12" s="22">
        <v>198</v>
      </c>
      <c r="M12" s="49">
        <v>0</v>
      </c>
      <c r="N12" s="24">
        <v>0</v>
      </c>
      <c r="O12" s="51">
        <f>N12/N17</f>
        <v>0</v>
      </c>
      <c r="P12" s="24">
        <f>luglio!P12+N12</f>
        <v>0</v>
      </c>
    </row>
    <row r="13" spans="2:16" ht="12.75">
      <c r="B13" s="12" t="s">
        <v>10</v>
      </c>
      <c r="C13" s="116">
        <v>2</v>
      </c>
      <c r="D13" s="101">
        <v>910</v>
      </c>
      <c r="E13" s="51">
        <f>D13/D17</f>
        <v>0.106657290201594</v>
      </c>
      <c r="F13" s="24">
        <f>luglio!F13+D13</f>
        <v>46322</v>
      </c>
      <c r="G13" s="13" t="s">
        <v>9</v>
      </c>
      <c r="H13" s="49">
        <v>4</v>
      </c>
      <c r="I13" s="24">
        <v>5370</v>
      </c>
      <c r="J13" s="51">
        <f>I13/I17</f>
        <v>0.629395218002813</v>
      </c>
      <c r="K13" s="24">
        <f>luglio!K13+I13</f>
        <v>32952</v>
      </c>
      <c r="L13" s="12" t="s">
        <v>12</v>
      </c>
      <c r="M13" s="116">
        <v>6</v>
      </c>
      <c r="N13" s="101">
        <v>8532</v>
      </c>
      <c r="O13" s="51">
        <f>N13/N17</f>
        <v>1</v>
      </c>
      <c r="P13" s="24">
        <f>luglio!P13+N13</f>
        <v>55391</v>
      </c>
    </row>
    <row r="14" spans="2:16" ht="12.75">
      <c r="B14" s="12" t="s">
        <v>16</v>
      </c>
      <c r="C14" s="116">
        <v>0</v>
      </c>
      <c r="D14" s="101">
        <v>0</v>
      </c>
      <c r="E14" s="51">
        <f>D14/D17</f>
        <v>0</v>
      </c>
      <c r="F14" s="24">
        <f>luglio!F14+D14</f>
        <v>0</v>
      </c>
      <c r="G14" s="13" t="s">
        <v>11</v>
      </c>
      <c r="H14" s="61">
        <v>2</v>
      </c>
      <c r="I14" s="24">
        <v>3162</v>
      </c>
      <c r="J14" s="51">
        <f>I14/I17</f>
        <v>0.37060478199718705</v>
      </c>
      <c r="K14" s="24">
        <f>luglio!K14+I14</f>
        <v>22095</v>
      </c>
      <c r="L14" s="23"/>
      <c r="M14" s="49"/>
      <c r="N14" s="24"/>
      <c r="O14" s="51"/>
      <c r="P14" s="24"/>
    </row>
    <row r="15" spans="2:16" ht="12.75">
      <c r="B15" s="12" t="s">
        <v>23</v>
      </c>
      <c r="C15" s="116">
        <v>1</v>
      </c>
      <c r="D15" s="101">
        <v>560</v>
      </c>
      <c r="E15" s="51">
        <f>D15/D17</f>
        <v>0.06563525550867323</v>
      </c>
      <c r="F15" s="24">
        <f>luglio!F15+D15</f>
        <v>3504</v>
      </c>
      <c r="G15" s="13"/>
      <c r="H15" s="61"/>
      <c r="I15" s="24"/>
      <c r="J15" s="51"/>
      <c r="K15" s="24"/>
      <c r="L15" s="23"/>
      <c r="M15" s="49"/>
      <c r="N15" s="24"/>
      <c r="O15" s="51"/>
      <c r="P15" s="24"/>
    </row>
    <row r="16" spans="2:16" ht="13.5" thickBot="1">
      <c r="B16" s="12" t="s">
        <v>32</v>
      </c>
      <c r="C16" s="49">
        <v>0</v>
      </c>
      <c r="D16" s="24">
        <v>0</v>
      </c>
      <c r="E16" s="51">
        <f>D16/D17</f>
        <v>0</v>
      </c>
      <c r="F16" s="24">
        <f>luglio!F16+D16</f>
        <v>0</v>
      </c>
      <c r="G16" s="24"/>
      <c r="H16" s="61"/>
      <c r="I16" s="46"/>
      <c r="J16" s="51"/>
      <c r="K16" s="24"/>
      <c r="L16" s="23"/>
      <c r="M16" s="49"/>
      <c r="N16" s="24"/>
      <c r="O16" s="51"/>
      <c r="P16" s="24"/>
    </row>
    <row r="17" spans="2:16" ht="13.5" thickBot="1">
      <c r="B17" s="78" t="s">
        <v>4</v>
      </c>
      <c r="C17" s="78">
        <f>SUM(C11:C16)</f>
        <v>6</v>
      </c>
      <c r="D17" s="79">
        <f>SUM(D11:D16)</f>
        <v>8532</v>
      </c>
      <c r="E17" s="47">
        <f>SUM(E11:E16)</f>
        <v>1</v>
      </c>
      <c r="F17" s="80">
        <f>SUM(F11:F16)</f>
        <v>83279</v>
      </c>
      <c r="G17" s="78" t="s">
        <v>4</v>
      </c>
      <c r="H17" s="80">
        <f>SUM(H11:H14)</f>
        <v>6</v>
      </c>
      <c r="I17" s="79">
        <f>SUM(I11:I14)</f>
        <v>8532</v>
      </c>
      <c r="J17" s="47">
        <f>SUM(J11:J14)</f>
        <v>1</v>
      </c>
      <c r="K17" s="80">
        <f>SUM(K11:K14)</f>
        <v>83279</v>
      </c>
      <c r="L17" s="78" t="s">
        <v>4</v>
      </c>
      <c r="M17" s="78">
        <f>SUM(M11:M16)</f>
        <v>6</v>
      </c>
      <c r="N17" s="79">
        <f>SUM(N11:N13)</f>
        <v>8532</v>
      </c>
      <c r="O17" s="47">
        <f>SUM(O11:O13)</f>
        <v>1</v>
      </c>
      <c r="P17" s="80">
        <f>SUM(P11:P13)</f>
        <v>83279</v>
      </c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">
      <selection activeCell="D41" sqref="D41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3.00390625" style="6" customWidth="1"/>
    <col min="5" max="5" width="7.421875" style="6" bestFit="1" customWidth="1"/>
    <col min="6" max="6" width="12.7109375" style="6" customWidth="1"/>
    <col min="7" max="7" width="10.140625" style="6" bestFit="1" customWidth="1"/>
    <col min="8" max="8" width="8.57421875" style="6" customWidth="1"/>
    <col min="9" max="9" width="8.7109375" style="6" bestFit="1" customWidth="1"/>
    <col min="10" max="10" width="7.421875" style="6" bestFit="1" customWidth="1"/>
    <col min="11" max="12" width="10.140625" style="6" bestFit="1" customWidth="1"/>
    <col min="13" max="13" width="8.57421875" style="6" bestFit="1" customWidth="1"/>
    <col min="14" max="14" width="9.140625" style="6" customWidth="1"/>
    <col min="15" max="15" width="7.421875" style="6" bestFit="1" customWidth="1"/>
    <col min="16" max="16" width="8.7109375" style="6" bestFit="1" customWidth="1"/>
    <col min="17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50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52">
        <v>40179</v>
      </c>
      <c r="G10" s="17"/>
      <c r="H10" s="17"/>
      <c r="I10" s="17"/>
      <c r="J10" s="26" t="s">
        <v>33</v>
      </c>
      <c r="K10" s="52">
        <v>40179</v>
      </c>
      <c r="L10" s="15"/>
      <c r="M10" s="15"/>
      <c r="N10" s="18"/>
      <c r="O10" s="26" t="s">
        <v>33</v>
      </c>
      <c r="P10" s="52">
        <v>40179</v>
      </c>
    </row>
    <row r="11" spans="2:16" ht="12.75">
      <c r="B11" s="7" t="s">
        <v>7</v>
      </c>
      <c r="C11" s="117">
        <v>0</v>
      </c>
      <c r="D11" s="100">
        <v>0</v>
      </c>
      <c r="E11" s="118">
        <f>D11/D17</f>
        <v>0</v>
      </c>
      <c r="F11" s="100">
        <f>D11+'settembre '!F11</f>
        <v>2737</v>
      </c>
      <c r="G11" s="119" t="s">
        <v>7</v>
      </c>
      <c r="H11" s="117">
        <v>0</v>
      </c>
      <c r="I11" s="100">
        <v>0</v>
      </c>
      <c r="J11" s="118">
        <f>I11/I17</f>
        <v>0</v>
      </c>
      <c r="K11" s="100">
        <f>I11+'settembre '!K11</f>
        <v>13152</v>
      </c>
      <c r="L11" s="120">
        <v>908</v>
      </c>
      <c r="M11" s="117">
        <v>0</v>
      </c>
      <c r="N11" s="100">
        <v>0</v>
      </c>
      <c r="O11" s="118">
        <f>N11/N17</f>
        <v>0</v>
      </c>
      <c r="P11" s="100">
        <f>N11+'settembre '!P11</f>
        <v>27888</v>
      </c>
    </row>
    <row r="12" spans="2:16" ht="12.75">
      <c r="B12" s="12" t="s">
        <v>14</v>
      </c>
      <c r="C12" s="116">
        <v>0</v>
      </c>
      <c r="D12" s="101">
        <v>0</v>
      </c>
      <c r="E12" s="121">
        <f>D12/D17</f>
        <v>0</v>
      </c>
      <c r="F12" s="101">
        <f>D12+'settembre '!F12</f>
        <v>30716</v>
      </c>
      <c r="G12" s="122" t="s">
        <v>8</v>
      </c>
      <c r="H12" s="116">
        <v>0</v>
      </c>
      <c r="I12" s="101">
        <v>0</v>
      </c>
      <c r="J12" s="121">
        <f>I12/I17</f>
        <v>0</v>
      </c>
      <c r="K12" s="101">
        <f>I12+'settembre '!K12</f>
        <v>15080</v>
      </c>
      <c r="L12" s="123">
        <v>198</v>
      </c>
      <c r="M12" s="116">
        <v>0</v>
      </c>
      <c r="N12" s="101">
        <v>0</v>
      </c>
      <c r="O12" s="121">
        <f>N12/N17</f>
        <v>0</v>
      </c>
      <c r="P12" s="101">
        <f>N12+'settembre '!P12</f>
        <v>0</v>
      </c>
    </row>
    <row r="13" spans="2:16" ht="12.75">
      <c r="B13" s="12" t="s">
        <v>10</v>
      </c>
      <c r="C13" s="116">
        <v>2</v>
      </c>
      <c r="D13" s="101">
        <v>5617</v>
      </c>
      <c r="E13" s="121">
        <f>D13/D17</f>
        <v>0.6257101481563997</v>
      </c>
      <c r="F13" s="101">
        <f>D13+'settembre '!F13</f>
        <v>51939</v>
      </c>
      <c r="G13" s="122" t="s">
        <v>9</v>
      </c>
      <c r="H13" s="116">
        <v>3</v>
      </c>
      <c r="I13" s="101">
        <v>8977</v>
      </c>
      <c r="J13" s="121">
        <f>I13/I17</f>
        <v>1</v>
      </c>
      <c r="K13" s="101">
        <f>I13+'settembre '!K13</f>
        <v>41929</v>
      </c>
      <c r="L13" s="124" t="s">
        <v>12</v>
      </c>
      <c r="M13" s="116">
        <v>3</v>
      </c>
      <c r="N13" s="101">
        <v>8977</v>
      </c>
      <c r="O13" s="121">
        <f>N13/N17</f>
        <v>1</v>
      </c>
      <c r="P13" s="101">
        <f>N13+'settembre '!P13</f>
        <v>64368</v>
      </c>
    </row>
    <row r="14" spans="2:16" ht="12.75">
      <c r="B14" s="12" t="s">
        <v>16</v>
      </c>
      <c r="C14" s="116">
        <v>0</v>
      </c>
      <c r="D14" s="101">
        <v>0</v>
      </c>
      <c r="E14" s="121">
        <f>D14/D17</f>
        <v>0</v>
      </c>
      <c r="F14" s="101">
        <f>D14+'settembre '!F14</f>
        <v>0</v>
      </c>
      <c r="G14" s="122" t="s">
        <v>11</v>
      </c>
      <c r="H14" s="125">
        <v>0</v>
      </c>
      <c r="I14" s="101">
        <v>0</v>
      </c>
      <c r="J14" s="121">
        <f>I14/I17</f>
        <v>0</v>
      </c>
      <c r="K14" s="101">
        <f>I14+'settembre '!K14</f>
        <v>22095</v>
      </c>
      <c r="L14" s="102"/>
      <c r="M14" s="116"/>
      <c r="N14" s="101"/>
      <c r="O14" s="121"/>
      <c r="P14" s="101"/>
    </row>
    <row r="15" spans="2:16" ht="12.75">
      <c r="B15" s="12" t="s">
        <v>23</v>
      </c>
      <c r="C15" s="116">
        <v>1</v>
      </c>
      <c r="D15" s="101">
        <v>3360</v>
      </c>
      <c r="E15" s="121">
        <f>D15/D17</f>
        <v>0.3742898518436003</v>
      </c>
      <c r="F15" s="101">
        <f>D15+'settembre '!F15</f>
        <v>6864</v>
      </c>
      <c r="G15" s="122"/>
      <c r="H15" s="125"/>
      <c r="I15" s="101"/>
      <c r="J15" s="121"/>
      <c r="K15" s="101"/>
      <c r="L15" s="102"/>
      <c r="M15" s="116"/>
      <c r="N15" s="101"/>
      <c r="O15" s="121"/>
      <c r="P15" s="101"/>
    </row>
    <row r="16" spans="2:16" ht="13.5" thickBot="1">
      <c r="B16" s="12" t="s">
        <v>32</v>
      </c>
      <c r="C16" s="116">
        <v>0</v>
      </c>
      <c r="D16" s="101">
        <v>0</v>
      </c>
      <c r="E16" s="121">
        <f>D16/D17</f>
        <v>0</v>
      </c>
      <c r="F16" s="101">
        <f>D16+'settembre '!F16</f>
        <v>0</v>
      </c>
      <c r="G16" s="101"/>
      <c r="H16" s="125"/>
      <c r="I16" s="126"/>
      <c r="J16" s="121"/>
      <c r="K16" s="126"/>
      <c r="L16" s="102"/>
      <c r="M16" s="116"/>
      <c r="N16" s="101"/>
      <c r="O16" s="121"/>
      <c r="P16" s="101"/>
    </row>
    <row r="17" spans="2:16" ht="13.5" thickBot="1">
      <c r="B17" s="78" t="s">
        <v>4</v>
      </c>
      <c r="C17" s="127">
        <f>SUM(C11:C16)</f>
        <v>3</v>
      </c>
      <c r="D17" s="128">
        <f>SUM(D11:D16)</f>
        <v>8977</v>
      </c>
      <c r="E17" s="129">
        <f>SUM(E11:E16)</f>
        <v>1</v>
      </c>
      <c r="F17" s="130">
        <f>SUM(F11:F16)</f>
        <v>92256</v>
      </c>
      <c r="G17" s="127" t="s">
        <v>4</v>
      </c>
      <c r="H17" s="130">
        <f>SUM(H11:H14)</f>
        <v>3</v>
      </c>
      <c r="I17" s="128">
        <f>SUM(I11:I14)</f>
        <v>8977</v>
      </c>
      <c r="J17" s="129">
        <f>SUM(J11:J14)</f>
        <v>1</v>
      </c>
      <c r="K17" s="130">
        <f>SUM(K11:K14)</f>
        <v>92256</v>
      </c>
      <c r="L17" s="127" t="s">
        <v>4</v>
      </c>
      <c r="M17" s="127">
        <f>SUM(M11:M16)</f>
        <v>3</v>
      </c>
      <c r="N17" s="128">
        <f>SUM(N11:N13)</f>
        <v>8977</v>
      </c>
      <c r="O17" s="129">
        <f>SUM(O11:O13)</f>
        <v>1</v>
      </c>
      <c r="P17" s="130">
        <f>SUM(P11:P13)</f>
        <v>92256</v>
      </c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  <row r="36" spans="2:4" ht="12.75">
      <c r="B36" s="111"/>
      <c r="C36" s="111"/>
      <c r="D36" s="69"/>
    </row>
    <row r="38" spans="2:4" ht="12.75">
      <c r="B38" s="111"/>
      <c r="C38" s="111"/>
      <c r="D38" s="69"/>
    </row>
    <row r="39" spans="2:11" ht="12.75">
      <c r="B39" s="111"/>
      <c r="C39" s="111"/>
      <c r="D39" s="69"/>
      <c r="I39" s="73"/>
      <c r="K39" s="72"/>
    </row>
    <row r="40" spans="2:12" ht="12.75">
      <c r="B40" s="111"/>
      <c r="C40" s="111"/>
      <c r="D40" s="69"/>
      <c r="L40" s="72"/>
    </row>
    <row r="41" spans="2:4" ht="12.75">
      <c r="B41" s="111"/>
      <c r="C41" s="111"/>
      <c r="D41" s="69"/>
    </row>
    <row r="42" spans="2:4" ht="12.75">
      <c r="B42" s="111"/>
      <c r="C42" s="111"/>
      <c r="D42" s="69"/>
    </row>
    <row r="43" ht="12.75">
      <c r="D43" s="69"/>
    </row>
    <row r="44" ht="12.75">
      <c r="D44" s="83"/>
    </row>
  </sheetData>
  <mergeCells count="14">
    <mergeCell ref="B36:C36"/>
    <mergeCell ref="B42:C42"/>
    <mergeCell ref="B38:C38"/>
    <mergeCell ref="B39:C39"/>
    <mergeCell ref="B40:C40"/>
    <mergeCell ref="B41:C41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2">
      <selection activeCell="I38" sqref="I38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3.00390625" style="6" customWidth="1"/>
    <col min="5" max="5" width="7.421875" style="6" bestFit="1" customWidth="1"/>
    <col min="6" max="6" width="12.7109375" style="6" customWidth="1"/>
    <col min="7" max="7" width="10.140625" style="6" bestFit="1" customWidth="1"/>
    <col min="8" max="8" width="8.57421875" style="6" customWidth="1"/>
    <col min="9" max="9" width="8.7109375" style="6" bestFit="1" customWidth="1"/>
    <col min="10" max="10" width="7.421875" style="6" bestFit="1" customWidth="1"/>
    <col min="11" max="12" width="10.140625" style="6" bestFit="1" customWidth="1"/>
    <col min="13" max="13" width="8.57421875" style="6" bestFit="1" customWidth="1"/>
    <col min="14" max="14" width="9.140625" style="6" customWidth="1"/>
    <col min="15" max="15" width="7.421875" style="6" bestFit="1" customWidth="1"/>
    <col min="16" max="16" width="8.7109375" style="6" bestFit="1" customWidth="1"/>
    <col min="17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51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52">
        <v>40179</v>
      </c>
      <c r="G10" s="17"/>
      <c r="H10" s="17"/>
      <c r="I10" s="17"/>
      <c r="J10" s="26" t="s">
        <v>33</v>
      </c>
      <c r="K10" s="52">
        <v>40179</v>
      </c>
      <c r="L10" s="15"/>
      <c r="M10" s="15"/>
      <c r="N10" s="18"/>
      <c r="O10" s="26" t="s">
        <v>33</v>
      </c>
      <c r="P10" s="52">
        <v>40179</v>
      </c>
    </row>
    <row r="11" spans="2:16" ht="12.75">
      <c r="B11" s="7" t="s">
        <v>7</v>
      </c>
      <c r="C11" s="48">
        <v>0</v>
      </c>
      <c r="D11" s="19">
        <v>0</v>
      </c>
      <c r="E11" s="89">
        <f>D11/D17</f>
        <v>0</v>
      </c>
      <c r="F11" s="19">
        <f>D11+ottobre!F11</f>
        <v>2737</v>
      </c>
      <c r="G11" s="92" t="s">
        <v>7</v>
      </c>
      <c r="H11" s="48">
        <v>0</v>
      </c>
      <c r="I11" s="19">
        <v>0</v>
      </c>
      <c r="J11" s="89">
        <f>I11/I17</f>
        <v>0</v>
      </c>
      <c r="K11" s="19">
        <f>I11+ottobre!K11</f>
        <v>13152</v>
      </c>
      <c r="L11" s="65">
        <v>908</v>
      </c>
      <c r="M11" s="48">
        <v>0</v>
      </c>
      <c r="N11" s="19">
        <v>0</v>
      </c>
      <c r="O11" s="89">
        <f>N11/N17</f>
        <v>0</v>
      </c>
      <c r="P11" s="19">
        <f>N11+ottobre!P11</f>
        <v>27888</v>
      </c>
    </row>
    <row r="12" spans="2:16" ht="12.75">
      <c r="B12" s="12" t="s">
        <v>14</v>
      </c>
      <c r="C12" s="49">
        <v>0</v>
      </c>
      <c r="D12" s="24">
        <v>0</v>
      </c>
      <c r="E12" s="90">
        <f>D12/D17</f>
        <v>0</v>
      </c>
      <c r="F12" s="24">
        <f>D12+ottobre!F12</f>
        <v>30716</v>
      </c>
      <c r="G12" s="14" t="s">
        <v>8</v>
      </c>
      <c r="H12" s="49">
        <v>0</v>
      </c>
      <c r="I12" s="24">
        <v>0</v>
      </c>
      <c r="J12" s="90">
        <f>I12/I17</f>
        <v>0</v>
      </c>
      <c r="K12" s="24">
        <f>I12+ottobre!K12</f>
        <v>15080</v>
      </c>
      <c r="L12" s="66">
        <v>198</v>
      </c>
      <c r="M12" s="49">
        <v>0</v>
      </c>
      <c r="N12" s="24">
        <v>0</v>
      </c>
      <c r="O12" s="90">
        <f>N12/N17</f>
        <v>0</v>
      </c>
      <c r="P12" s="24">
        <f>N12+ottobre!P12</f>
        <v>0</v>
      </c>
    </row>
    <row r="13" spans="2:16" ht="12.75">
      <c r="B13" s="12" t="s">
        <v>10</v>
      </c>
      <c r="C13" s="49">
        <v>2</v>
      </c>
      <c r="D13" s="24">
        <v>2720</v>
      </c>
      <c r="E13" s="90">
        <f>D13/D17</f>
        <v>1</v>
      </c>
      <c r="F13" s="24">
        <f>D13+ottobre!F13</f>
        <v>54659</v>
      </c>
      <c r="G13" s="14" t="s">
        <v>9</v>
      </c>
      <c r="H13" s="49">
        <v>2</v>
      </c>
      <c r="I13" s="24">
        <v>2720</v>
      </c>
      <c r="J13" s="90">
        <f>I13/I17</f>
        <v>1</v>
      </c>
      <c r="K13" s="24">
        <f>I13+ottobre!K13</f>
        <v>44649</v>
      </c>
      <c r="L13" s="11" t="s">
        <v>12</v>
      </c>
      <c r="M13" s="49">
        <v>2</v>
      </c>
      <c r="N13" s="24">
        <v>2720</v>
      </c>
      <c r="O13" s="90">
        <f>N13/N17</f>
        <v>1</v>
      </c>
      <c r="P13" s="24">
        <f>N13+ottobre!P13</f>
        <v>67088</v>
      </c>
    </row>
    <row r="14" spans="2:16" ht="12.75">
      <c r="B14" s="12" t="s">
        <v>16</v>
      </c>
      <c r="C14" s="49">
        <v>0</v>
      </c>
      <c r="D14" s="24">
        <v>0</v>
      </c>
      <c r="E14" s="90">
        <f>D14/D17</f>
        <v>0</v>
      </c>
      <c r="F14" s="24">
        <f>D14+ottobre!F14</f>
        <v>0</v>
      </c>
      <c r="G14" s="14" t="s">
        <v>11</v>
      </c>
      <c r="H14" s="61">
        <v>0</v>
      </c>
      <c r="I14" s="24">
        <v>0</v>
      </c>
      <c r="J14" s="90">
        <f>I14/I17</f>
        <v>0</v>
      </c>
      <c r="K14" s="24">
        <f>I14+ottobre!K14</f>
        <v>22095</v>
      </c>
      <c r="L14" s="64"/>
      <c r="M14" s="49"/>
      <c r="N14" s="24"/>
      <c r="O14" s="90"/>
      <c r="P14" s="24">
        <f>N14+ottobre!P14</f>
        <v>0</v>
      </c>
    </row>
    <row r="15" spans="2:16" ht="12.75">
      <c r="B15" s="12" t="s">
        <v>23</v>
      </c>
      <c r="C15" s="49">
        <v>0</v>
      </c>
      <c r="D15" s="24">
        <v>0</v>
      </c>
      <c r="E15" s="90">
        <f>D15/D17</f>
        <v>0</v>
      </c>
      <c r="F15" s="24">
        <f>D15+ottobre!F15</f>
        <v>6864</v>
      </c>
      <c r="G15" s="14"/>
      <c r="H15" s="61"/>
      <c r="I15" s="24"/>
      <c r="J15" s="90"/>
      <c r="K15" s="24">
        <f>I15+ottobre!K15</f>
        <v>0</v>
      </c>
      <c r="L15" s="64"/>
      <c r="M15" s="49"/>
      <c r="N15" s="24"/>
      <c r="O15" s="90"/>
      <c r="P15" s="24">
        <f>N15+ottobre!P15</f>
        <v>0</v>
      </c>
    </row>
    <row r="16" spans="2:16" ht="13.5" thickBot="1">
      <c r="B16" s="12" t="s">
        <v>32</v>
      </c>
      <c r="C16" s="49">
        <v>0</v>
      </c>
      <c r="D16" s="24">
        <v>0</v>
      </c>
      <c r="E16" s="90">
        <f>D16/D17</f>
        <v>0</v>
      </c>
      <c r="F16" s="17">
        <f>D16+ottobre!F16</f>
        <v>0</v>
      </c>
      <c r="G16" s="62"/>
      <c r="H16" s="61"/>
      <c r="I16" s="46"/>
      <c r="J16" s="90"/>
      <c r="K16" s="17">
        <f>I16+ottobre!K16</f>
        <v>0</v>
      </c>
      <c r="L16" s="64"/>
      <c r="M16" s="49"/>
      <c r="N16" s="24"/>
      <c r="O16" s="90"/>
      <c r="P16" s="17">
        <f>N16+ottobre!P16</f>
        <v>0</v>
      </c>
    </row>
    <row r="17" spans="2:16" ht="13.5" thickBot="1">
      <c r="B17" s="78" t="s">
        <v>4</v>
      </c>
      <c r="C17" s="78">
        <f>SUM(C11:C16)</f>
        <v>2</v>
      </c>
      <c r="D17" s="79">
        <f>SUM(D11:D16)</f>
        <v>2720</v>
      </c>
      <c r="E17" s="47">
        <f>SUM(E11:E16)</f>
        <v>1</v>
      </c>
      <c r="F17" s="91">
        <f>SUM(F11:F16)</f>
        <v>94976</v>
      </c>
      <c r="G17" s="78" t="s">
        <v>4</v>
      </c>
      <c r="H17" s="80">
        <f>SUM(H11:H14)</f>
        <v>2</v>
      </c>
      <c r="I17" s="79">
        <f>SUM(I11:I14)</f>
        <v>2720</v>
      </c>
      <c r="J17" s="47">
        <f>SUM(J11:J14)</f>
        <v>1</v>
      </c>
      <c r="K17" s="91">
        <f>SUM(K11:K14)</f>
        <v>94976</v>
      </c>
      <c r="L17" s="78" t="s">
        <v>4</v>
      </c>
      <c r="M17" s="78">
        <f>SUM(M11:M16)</f>
        <v>2</v>
      </c>
      <c r="N17" s="79">
        <f>SUM(N11:N13)</f>
        <v>2720</v>
      </c>
      <c r="O17" s="47">
        <f>SUM(O11:O13)</f>
        <v>1</v>
      </c>
      <c r="P17" s="91">
        <f>SUM(P11:P13)</f>
        <v>94976</v>
      </c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  <row r="36" spans="2:4" ht="12.75">
      <c r="B36" s="111"/>
      <c r="C36" s="111"/>
      <c r="D36" s="69"/>
    </row>
    <row r="38" spans="2:4" ht="12.75">
      <c r="B38" s="111"/>
      <c r="C38" s="111"/>
      <c r="D38" s="69"/>
    </row>
    <row r="39" spans="2:11" ht="12.75">
      <c r="B39" s="111"/>
      <c r="C39" s="111"/>
      <c r="D39" s="69"/>
      <c r="I39" s="73"/>
      <c r="K39" s="72"/>
    </row>
    <row r="40" spans="2:12" ht="12.75">
      <c r="B40" s="111"/>
      <c r="C40" s="111"/>
      <c r="D40" s="69"/>
      <c r="L40" s="72"/>
    </row>
    <row r="41" spans="2:4" ht="12.75">
      <c r="B41" s="111"/>
      <c r="C41" s="111"/>
      <c r="D41" s="69"/>
    </row>
    <row r="42" spans="2:4" ht="12.75">
      <c r="B42" s="111"/>
      <c r="C42" s="111"/>
      <c r="D42" s="69"/>
    </row>
    <row r="43" ht="12.75">
      <c r="D43" s="69"/>
    </row>
    <row r="44" ht="12.75">
      <c r="D44" s="83"/>
    </row>
  </sheetData>
  <mergeCells count="14">
    <mergeCell ref="B36:C36"/>
    <mergeCell ref="A1:S1"/>
    <mergeCell ref="A2:S2"/>
    <mergeCell ref="A3:S3"/>
    <mergeCell ref="A4:S4"/>
    <mergeCell ref="L7:P7"/>
    <mergeCell ref="B7:F7"/>
    <mergeCell ref="G7:K7"/>
    <mergeCell ref="A5:S5"/>
    <mergeCell ref="B42:C42"/>
    <mergeCell ref="B38:C38"/>
    <mergeCell ref="B39:C39"/>
    <mergeCell ref="B40:C40"/>
    <mergeCell ref="B41:C41"/>
  </mergeCells>
  <printOptions/>
  <pageMargins left="0.21" right="0.24" top="1" bottom="1" header="0.5" footer="0.5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C41" sqref="C41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4.00390625" style="6" customWidth="1"/>
    <col min="5" max="5" width="7.421875" style="6" bestFit="1" customWidth="1"/>
    <col min="6" max="6" width="8.7109375" style="6" bestFit="1" customWidth="1"/>
    <col min="7" max="17" width="9.140625" style="6" customWidth="1"/>
    <col min="18" max="18" width="13.8515625" style="6" bestFit="1" customWidth="1"/>
    <col min="19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52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52">
        <v>40179</v>
      </c>
      <c r="G10" s="17"/>
      <c r="H10" s="17"/>
      <c r="I10" s="17"/>
      <c r="J10" s="26" t="s">
        <v>33</v>
      </c>
      <c r="K10" s="52">
        <v>40179</v>
      </c>
      <c r="L10" s="15"/>
      <c r="M10" s="15"/>
      <c r="N10" s="18"/>
      <c r="O10" s="26" t="s">
        <v>33</v>
      </c>
      <c r="P10" s="52">
        <v>40179</v>
      </c>
    </row>
    <row r="11" spans="2:16" ht="12.75">
      <c r="B11" s="7" t="s">
        <v>7</v>
      </c>
      <c r="C11" s="48">
        <v>1</v>
      </c>
      <c r="D11" s="19">
        <v>1133</v>
      </c>
      <c r="E11" s="89">
        <f>D11/D17</f>
        <v>0.6938150642988365</v>
      </c>
      <c r="F11" s="19">
        <f>D11+'ottobre 2'!F11</f>
        <v>3870</v>
      </c>
      <c r="G11" s="92" t="s">
        <v>7</v>
      </c>
      <c r="H11" s="48">
        <v>1</v>
      </c>
      <c r="I11" s="19">
        <v>1133</v>
      </c>
      <c r="J11" s="89">
        <f>I11/I17</f>
        <v>0.6938150642988365</v>
      </c>
      <c r="K11" s="19">
        <f>I11+'ottobre 2'!K11</f>
        <v>14285</v>
      </c>
      <c r="L11" s="65">
        <v>908</v>
      </c>
      <c r="M11" s="48">
        <v>1</v>
      </c>
      <c r="N11" s="19">
        <v>1133</v>
      </c>
      <c r="O11" s="89">
        <f>N11/N17</f>
        <v>0.6938150642988365</v>
      </c>
      <c r="P11" s="19">
        <f>N11+'ottobre 2'!P11</f>
        <v>29021</v>
      </c>
    </row>
    <row r="12" spans="2:16" ht="12.75">
      <c r="B12" s="12" t="s">
        <v>14</v>
      </c>
      <c r="C12" s="49">
        <v>0</v>
      </c>
      <c r="D12" s="24">
        <v>0</v>
      </c>
      <c r="E12" s="90">
        <f>D12/D17</f>
        <v>0</v>
      </c>
      <c r="F12" s="24">
        <f>D12+'ottobre 2'!F12</f>
        <v>30716</v>
      </c>
      <c r="G12" s="14" t="s">
        <v>8</v>
      </c>
      <c r="H12" s="49">
        <v>0</v>
      </c>
      <c r="I12" s="24">
        <v>0</v>
      </c>
      <c r="J12" s="90">
        <f>I12/I17</f>
        <v>0</v>
      </c>
      <c r="K12" s="24">
        <f>I12+'ottobre 2'!K12</f>
        <v>15080</v>
      </c>
      <c r="L12" s="66">
        <v>198</v>
      </c>
      <c r="M12" s="49">
        <v>0</v>
      </c>
      <c r="N12" s="24">
        <v>0</v>
      </c>
      <c r="O12" s="90">
        <f>N12/N17</f>
        <v>0</v>
      </c>
      <c r="P12" s="24">
        <f>N12+'ottobre 2'!P12</f>
        <v>0</v>
      </c>
    </row>
    <row r="13" spans="2:16" ht="12.75">
      <c r="B13" s="12" t="s">
        <v>10</v>
      </c>
      <c r="C13" s="49">
        <v>1</v>
      </c>
      <c r="D13" s="24">
        <v>500</v>
      </c>
      <c r="E13" s="90">
        <f>D13/D17</f>
        <v>0.3061849357011635</v>
      </c>
      <c r="F13" s="24">
        <f>D13+'ottobre 2'!F13</f>
        <v>55159</v>
      </c>
      <c r="G13" s="14" t="s">
        <v>9</v>
      </c>
      <c r="H13" s="49">
        <v>0</v>
      </c>
      <c r="I13" s="24">
        <v>0</v>
      </c>
      <c r="J13" s="90">
        <f>I13/I17</f>
        <v>0</v>
      </c>
      <c r="K13" s="24">
        <f>I13+'ottobre 2'!K13</f>
        <v>44649</v>
      </c>
      <c r="L13" s="11" t="s">
        <v>12</v>
      </c>
      <c r="M13" s="49">
        <v>1</v>
      </c>
      <c r="N13" s="24">
        <v>500</v>
      </c>
      <c r="O13" s="90">
        <f>N13/N17</f>
        <v>0.3061849357011635</v>
      </c>
      <c r="P13" s="24">
        <f>N13+'ottobre 2'!P13</f>
        <v>67588</v>
      </c>
    </row>
    <row r="14" spans="2:16" ht="12.75">
      <c r="B14" s="12" t="s">
        <v>16</v>
      </c>
      <c r="C14" s="49">
        <v>0</v>
      </c>
      <c r="D14" s="24">
        <v>0</v>
      </c>
      <c r="E14" s="90">
        <f>D14/D17</f>
        <v>0</v>
      </c>
      <c r="F14" s="24">
        <f>D14+'ottobre 2'!F14</f>
        <v>0</v>
      </c>
      <c r="G14" s="14" t="s">
        <v>11</v>
      </c>
      <c r="H14" s="61">
        <v>1</v>
      </c>
      <c r="I14" s="24">
        <v>500</v>
      </c>
      <c r="J14" s="90">
        <f>I14/I17</f>
        <v>0.3061849357011635</v>
      </c>
      <c r="K14" s="24">
        <f>I14+'ottobre 2'!K14</f>
        <v>22595</v>
      </c>
      <c r="L14" s="64"/>
      <c r="M14" s="49"/>
      <c r="N14" s="24"/>
      <c r="O14" s="90"/>
      <c r="P14" s="24"/>
    </row>
    <row r="15" spans="2:16" ht="12.75">
      <c r="B15" s="12" t="s">
        <v>23</v>
      </c>
      <c r="C15" s="49">
        <v>0</v>
      </c>
      <c r="D15" s="24">
        <v>0</v>
      </c>
      <c r="E15" s="90">
        <f>D15/D17</f>
        <v>0</v>
      </c>
      <c r="F15" s="24">
        <f>D15+'ottobre 2'!F15</f>
        <v>6864</v>
      </c>
      <c r="G15" s="14"/>
      <c r="H15" s="61"/>
      <c r="I15" s="24"/>
      <c r="J15" s="90"/>
      <c r="K15" s="24"/>
      <c r="L15" s="64"/>
      <c r="M15" s="49"/>
      <c r="N15" s="24"/>
      <c r="O15" s="90"/>
      <c r="P15" s="24"/>
    </row>
    <row r="16" spans="2:16" ht="13.5" thickBot="1">
      <c r="B16" s="12" t="s">
        <v>32</v>
      </c>
      <c r="C16" s="49">
        <v>0</v>
      </c>
      <c r="D16" s="24">
        <v>0</v>
      </c>
      <c r="E16" s="90">
        <f>D16/D17</f>
        <v>0</v>
      </c>
      <c r="F16" s="17">
        <f>D16+'ottobre 2'!F16</f>
        <v>0</v>
      </c>
      <c r="G16" s="62"/>
      <c r="H16" s="61"/>
      <c r="I16" s="46"/>
      <c r="J16" s="90"/>
      <c r="K16" s="17"/>
      <c r="L16" s="64"/>
      <c r="M16" s="49"/>
      <c r="N16" s="24"/>
      <c r="O16" s="90"/>
      <c r="P16" s="17"/>
    </row>
    <row r="17" spans="2:18" ht="13.5" thickBot="1">
      <c r="B17" s="78" t="s">
        <v>4</v>
      </c>
      <c r="C17" s="78">
        <f>SUM(C11:C16)</f>
        <v>2</v>
      </c>
      <c r="D17" s="79">
        <f>SUM(D11:D16)</f>
        <v>1633</v>
      </c>
      <c r="E17" s="47">
        <f>SUM(E11:E16)</f>
        <v>1</v>
      </c>
      <c r="F17" s="91">
        <f>SUM(F11:F16)</f>
        <v>96609</v>
      </c>
      <c r="G17" s="78" t="s">
        <v>4</v>
      </c>
      <c r="H17" s="80">
        <f>SUM(H11:H14)</f>
        <v>2</v>
      </c>
      <c r="I17" s="79">
        <f>SUM(I11:I14)</f>
        <v>1633</v>
      </c>
      <c r="J17" s="47">
        <f>SUM(J11:J14)</f>
        <v>1</v>
      </c>
      <c r="K17" s="91">
        <f>SUM(K11:K14)</f>
        <v>96609</v>
      </c>
      <c r="L17" s="78" t="s">
        <v>4</v>
      </c>
      <c r="M17" s="78">
        <f>SUM(M11:M16)</f>
        <v>2</v>
      </c>
      <c r="N17" s="79">
        <f>SUM(N11:N13)</f>
        <v>1633</v>
      </c>
      <c r="O17" s="47">
        <f>SUM(O11:O13)</f>
        <v>1</v>
      </c>
      <c r="P17" s="80">
        <f>SUM(P11:P13)</f>
        <v>96609</v>
      </c>
      <c r="R17" s="72"/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  <row r="36" ht="12.75">
      <c r="D36" s="69"/>
    </row>
    <row r="37" ht="12.75">
      <c r="D37" s="69"/>
    </row>
    <row r="38" ht="12.75">
      <c r="D38" s="69"/>
    </row>
    <row r="39" ht="12.75">
      <c r="D39" s="69"/>
    </row>
    <row r="40" ht="12.75">
      <c r="D40" s="69"/>
    </row>
    <row r="41" ht="12.75">
      <c r="D41" s="69"/>
    </row>
    <row r="42" ht="12.75">
      <c r="D42" s="71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C37" sqref="C37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4.00390625" style="6" customWidth="1"/>
    <col min="5" max="5" width="7.421875" style="6" bestFit="1" customWidth="1"/>
    <col min="6" max="6" width="8.7109375" style="6" bestFit="1" customWidth="1"/>
    <col min="7" max="17" width="9.140625" style="6" customWidth="1"/>
    <col min="18" max="18" width="13.8515625" style="6" bestFit="1" customWidth="1"/>
    <col min="19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53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52">
        <v>40179</v>
      </c>
      <c r="G10" s="17"/>
      <c r="H10" s="17"/>
      <c r="I10" s="17"/>
      <c r="J10" s="26" t="s">
        <v>33</v>
      </c>
      <c r="K10" s="52">
        <v>40179</v>
      </c>
      <c r="L10" s="15"/>
      <c r="M10" s="15"/>
      <c r="N10" s="18"/>
      <c r="O10" s="26" t="s">
        <v>33</v>
      </c>
      <c r="P10" s="52">
        <v>40179</v>
      </c>
    </row>
    <row r="11" spans="2:16" ht="12.75">
      <c r="B11" s="7" t="s">
        <v>7</v>
      </c>
      <c r="C11" s="48">
        <v>1</v>
      </c>
      <c r="D11" s="19">
        <v>960</v>
      </c>
      <c r="E11" s="50">
        <f>D11/D17</f>
        <v>0.5727923627684964</v>
      </c>
      <c r="F11" s="19">
        <f>D11+novembre!F11</f>
        <v>4830</v>
      </c>
      <c r="G11" s="21" t="s">
        <v>7</v>
      </c>
      <c r="H11" s="48">
        <v>0</v>
      </c>
      <c r="I11" s="19">
        <v>0</v>
      </c>
      <c r="J11" s="89">
        <f>I11/I17</f>
        <v>0</v>
      </c>
      <c r="K11" s="19">
        <f>I11+novembre!K11</f>
        <v>14285</v>
      </c>
      <c r="L11" s="65">
        <v>908</v>
      </c>
      <c r="M11" s="48">
        <v>0</v>
      </c>
      <c r="N11" s="19">
        <v>0</v>
      </c>
      <c r="O11" s="89">
        <f>N11/N17</f>
        <v>0</v>
      </c>
      <c r="P11" s="19">
        <f>N11+novembre!P11</f>
        <v>29021</v>
      </c>
    </row>
    <row r="12" spans="2:16" ht="12.75">
      <c r="B12" s="12" t="s">
        <v>14</v>
      </c>
      <c r="C12" s="49">
        <v>0</v>
      </c>
      <c r="D12" s="24">
        <v>0</v>
      </c>
      <c r="E12" s="51">
        <f>D12/D17</f>
        <v>0</v>
      </c>
      <c r="F12" s="24">
        <f>D12+novembre!F12</f>
        <v>30716</v>
      </c>
      <c r="G12" s="13" t="s">
        <v>8</v>
      </c>
      <c r="H12" s="49">
        <v>1</v>
      </c>
      <c r="I12" s="24">
        <v>960</v>
      </c>
      <c r="J12" s="90">
        <f>I12/I17</f>
        <v>0.5727923627684964</v>
      </c>
      <c r="K12" s="24">
        <f>I12+novembre!K12</f>
        <v>16040</v>
      </c>
      <c r="L12" s="66">
        <v>198</v>
      </c>
      <c r="M12" s="49">
        <v>0</v>
      </c>
      <c r="N12" s="24">
        <v>0</v>
      </c>
      <c r="O12" s="90">
        <f>N12/N17</f>
        <v>0</v>
      </c>
      <c r="P12" s="24">
        <f>N12+novembre!P12</f>
        <v>0</v>
      </c>
    </row>
    <row r="13" spans="2:16" ht="12.75">
      <c r="B13" s="12" t="s">
        <v>10</v>
      </c>
      <c r="C13" s="49">
        <v>1</v>
      </c>
      <c r="D13" s="24">
        <v>716</v>
      </c>
      <c r="E13" s="51">
        <f>D13/D17</f>
        <v>0.42720763723150357</v>
      </c>
      <c r="F13" s="24">
        <f>D13+novembre!F13</f>
        <v>55875</v>
      </c>
      <c r="G13" s="13" t="s">
        <v>9</v>
      </c>
      <c r="H13" s="49">
        <v>1</v>
      </c>
      <c r="I13" s="24">
        <v>716</v>
      </c>
      <c r="J13" s="90">
        <f>I13/I17</f>
        <v>0.42720763723150357</v>
      </c>
      <c r="K13" s="24">
        <f>I13+novembre!K13</f>
        <v>45365</v>
      </c>
      <c r="L13" s="11" t="s">
        <v>12</v>
      </c>
      <c r="M13" s="49">
        <v>2</v>
      </c>
      <c r="N13" s="24">
        <v>1676</v>
      </c>
      <c r="O13" s="90">
        <f>N13/N17</f>
        <v>1</v>
      </c>
      <c r="P13" s="24">
        <f>N13+novembre!P13</f>
        <v>69264</v>
      </c>
    </row>
    <row r="14" spans="2:16" ht="12.75">
      <c r="B14" s="12" t="s">
        <v>16</v>
      </c>
      <c r="C14" s="49">
        <v>0</v>
      </c>
      <c r="D14" s="24">
        <v>0</v>
      </c>
      <c r="E14" s="51">
        <f>D14/D17</f>
        <v>0</v>
      </c>
      <c r="F14" s="24">
        <f>D14+novembre!F14</f>
        <v>0</v>
      </c>
      <c r="G14" s="13" t="s">
        <v>11</v>
      </c>
      <c r="H14" s="61">
        <v>0</v>
      </c>
      <c r="I14" s="24">
        <v>0</v>
      </c>
      <c r="J14" s="90">
        <f>I14/I17</f>
        <v>0</v>
      </c>
      <c r="K14" s="24">
        <f>I14+novembre!K14</f>
        <v>22595</v>
      </c>
      <c r="L14" s="64"/>
      <c r="M14" s="49"/>
      <c r="N14" s="24"/>
      <c r="O14" s="90"/>
      <c r="P14" s="24"/>
    </row>
    <row r="15" spans="2:16" ht="12.75">
      <c r="B15" s="12" t="s">
        <v>23</v>
      </c>
      <c r="C15" s="49">
        <v>0</v>
      </c>
      <c r="D15" s="24">
        <v>0</v>
      </c>
      <c r="E15" s="51">
        <f>D15/D17</f>
        <v>0</v>
      </c>
      <c r="F15" s="24">
        <f>D15+novembre!F15</f>
        <v>6864</v>
      </c>
      <c r="G15" s="13"/>
      <c r="H15" s="61"/>
      <c r="I15" s="24"/>
      <c r="J15" s="90"/>
      <c r="K15" s="24"/>
      <c r="L15" s="64"/>
      <c r="M15" s="49"/>
      <c r="N15" s="24"/>
      <c r="O15" s="90"/>
      <c r="P15" s="24"/>
    </row>
    <row r="16" spans="2:16" ht="13.5" thickBot="1">
      <c r="B16" s="12" t="s">
        <v>32</v>
      </c>
      <c r="C16" s="49">
        <v>0</v>
      </c>
      <c r="D16" s="24">
        <v>0</v>
      </c>
      <c r="E16" s="51">
        <f>D16/D17</f>
        <v>0</v>
      </c>
      <c r="F16" s="24">
        <f>D16+novembre!F16</f>
        <v>0</v>
      </c>
      <c r="G16" s="24"/>
      <c r="H16" s="61"/>
      <c r="I16" s="46"/>
      <c r="J16" s="90"/>
      <c r="K16" s="17"/>
      <c r="L16" s="64"/>
      <c r="M16" s="49"/>
      <c r="N16" s="24"/>
      <c r="O16" s="90"/>
      <c r="P16" s="17"/>
    </row>
    <row r="17" spans="2:18" ht="13.5" thickBot="1">
      <c r="B17" s="78" t="s">
        <v>4</v>
      </c>
      <c r="C17" s="78">
        <f>SUM(C11:C16)</f>
        <v>2</v>
      </c>
      <c r="D17" s="79">
        <f>SUM(D11:D16)</f>
        <v>1676</v>
      </c>
      <c r="E17" s="47">
        <f>SUM(E11:E16)</f>
        <v>1</v>
      </c>
      <c r="F17" s="80">
        <f>SUM(F11:F16)</f>
        <v>98285</v>
      </c>
      <c r="G17" s="78" t="s">
        <v>4</v>
      </c>
      <c r="H17" s="80">
        <f>SUM(H11:H14)</f>
        <v>2</v>
      </c>
      <c r="I17" s="79">
        <f>SUM(I11:I14)</f>
        <v>1676</v>
      </c>
      <c r="J17" s="47">
        <f>SUM(J11:J14)</f>
        <v>1</v>
      </c>
      <c r="K17" s="91">
        <f>SUM(K11:K14)</f>
        <v>98285</v>
      </c>
      <c r="L17" s="78" t="s">
        <v>4</v>
      </c>
      <c r="M17" s="78">
        <f>SUM(M11:M16)</f>
        <v>2</v>
      </c>
      <c r="N17" s="79">
        <f>SUM(N11:N13)</f>
        <v>1676</v>
      </c>
      <c r="O17" s="47">
        <f>SUM(O11:O13)</f>
        <v>1</v>
      </c>
      <c r="P17" s="91">
        <f>SUM(P11:P13)</f>
        <v>98285</v>
      </c>
      <c r="R17" s="72"/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  <row r="36" ht="12.75">
      <c r="D36" s="69"/>
    </row>
    <row r="37" ht="12.75">
      <c r="D37" s="69"/>
    </row>
    <row r="38" ht="12.75">
      <c r="D38" s="69"/>
    </row>
    <row r="39" ht="12.75">
      <c r="D39" s="69"/>
    </row>
    <row r="40" ht="12.75">
      <c r="D40" s="69"/>
    </row>
    <row r="41" ht="12.75">
      <c r="D41" s="69"/>
    </row>
    <row r="42" ht="12.75">
      <c r="D42" s="71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D36" sqref="D36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14.00390625" style="6" customWidth="1"/>
    <col min="5" max="5" width="7.421875" style="6" bestFit="1" customWidth="1"/>
    <col min="6" max="6" width="8.7109375" style="6" bestFit="1" customWidth="1"/>
    <col min="7" max="17" width="9.140625" style="6" customWidth="1"/>
    <col min="18" max="18" width="13.8515625" style="6" bestFit="1" customWidth="1"/>
    <col min="19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54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52">
        <v>40179</v>
      </c>
      <c r="G10" s="17"/>
      <c r="H10" s="17"/>
      <c r="I10" s="17"/>
      <c r="J10" s="26" t="s">
        <v>33</v>
      </c>
      <c r="K10" s="52">
        <v>40179</v>
      </c>
      <c r="L10" s="15"/>
      <c r="M10" s="15"/>
      <c r="N10" s="18"/>
      <c r="O10" s="26" t="s">
        <v>33</v>
      </c>
      <c r="P10" s="52">
        <v>40179</v>
      </c>
    </row>
    <row r="11" spans="2:16" ht="12.75">
      <c r="B11" s="7" t="s">
        <v>7</v>
      </c>
      <c r="C11" s="48">
        <v>0</v>
      </c>
      <c r="D11" s="19">
        <v>0</v>
      </c>
      <c r="E11" s="89">
        <f>D11/D17</f>
        <v>0</v>
      </c>
      <c r="F11" s="19">
        <f>D11+'novembre 2'!F11</f>
        <v>4830</v>
      </c>
      <c r="G11" s="92" t="s">
        <v>7</v>
      </c>
      <c r="H11" s="48">
        <v>1</v>
      </c>
      <c r="I11" s="19">
        <v>1400</v>
      </c>
      <c r="J11" s="89">
        <f>I11/I17</f>
        <v>0.6134969325153374</v>
      </c>
      <c r="K11" s="19">
        <f>I11+'novembre 2'!K11</f>
        <v>15685</v>
      </c>
      <c r="L11" s="65">
        <v>908</v>
      </c>
      <c r="M11" s="48">
        <v>1</v>
      </c>
      <c r="N11" s="19">
        <v>1400</v>
      </c>
      <c r="O11" s="89">
        <f>N11/N17</f>
        <v>0.6134969325153374</v>
      </c>
      <c r="P11" s="19">
        <f>N11+'novembre 2'!P11</f>
        <v>30421</v>
      </c>
    </row>
    <row r="12" spans="2:16" ht="12.75">
      <c r="B12" s="12" t="s">
        <v>14</v>
      </c>
      <c r="C12" s="49">
        <v>0</v>
      </c>
      <c r="D12" s="24">
        <v>0</v>
      </c>
      <c r="E12" s="90">
        <f>D12/D17</f>
        <v>0</v>
      </c>
      <c r="F12" s="24">
        <f>D12+'novembre 2'!F12</f>
        <v>30716</v>
      </c>
      <c r="G12" s="14" t="s">
        <v>8</v>
      </c>
      <c r="H12" s="49">
        <v>0</v>
      </c>
      <c r="I12" s="24">
        <v>0</v>
      </c>
      <c r="J12" s="90">
        <f>I12/I17</f>
        <v>0</v>
      </c>
      <c r="K12" s="24">
        <f>I12+'novembre 2'!K12</f>
        <v>16040</v>
      </c>
      <c r="L12" s="66">
        <v>198</v>
      </c>
      <c r="M12" s="49">
        <v>0</v>
      </c>
      <c r="N12" s="24">
        <v>0</v>
      </c>
      <c r="O12" s="90">
        <f>N12/N17</f>
        <v>0</v>
      </c>
      <c r="P12" s="24">
        <f>N12+'novembre 2'!P12</f>
        <v>0</v>
      </c>
    </row>
    <row r="13" spans="2:16" ht="12.75">
      <c r="B13" s="12" t="s">
        <v>10</v>
      </c>
      <c r="C13" s="49">
        <v>2</v>
      </c>
      <c r="D13" s="24">
        <v>1920</v>
      </c>
      <c r="E13" s="90">
        <f>D13/D17</f>
        <v>0.8413672217353199</v>
      </c>
      <c r="F13" s="24">
        <f>D13+'novembre 2'!F13</f>
        <v>57795</v>
      </c>
      <c r="G13" s="14" t="s">
        <v>9</v>
      </c>
      <c r="H13" s="49">
        <v>1</v>
      </c>
      <c r="I13" s="24">
        <v>362</v>
      </c>
      <c r="J13" s="90">
        <f>I13/I17</f>
        <v>0.1586327782646801</v>
      </c>
      <c r="K13" s="24">
        <f>I13+'novembre 2'!K13</f>
        <v>45727</v>
      </c>
      <c r="L13" s="11" t="s">
        <v>12</v>
      </c>
      <c r="M13" s="49">
        <v>2</v>
      </c>
      <c r="N13" s="24">
        <v>882</v>
      </c>
      <c r="O13" s="90">
        <f>N13/N17</f>
        <v>0.38650306748466257</v>
      </c>
      <c r="P13" s="24">
        <f>N13+'novembre 2'!P13</f>
        <v>70146</v>
      </c>
    </row>
    <row r="14" spans="2:16" ht="12.75">
      <c r="B14" s="12" t="s">
        <v>16</v>
      </c>
      <c r="C14" s="49">
        <v>0</v>
      </c>
      <c r="D14" s="24">
        <v>0</v>
      </c>
      <c r="E14" s="90">
        <f>D14/D17</f>
        <v>0</v>
      </c>
      <c r="F14" s="24">
        <f>D14+'novembre 2'!F14</f>
        <v>0</v>
      </c>
      <c r="G14" s="14" t="s">
        <v>11</v>
      </c>
      <c r="H14" s="61">
        <v>1</v>
      </c>
      <c r="I14" s="24">
        <v>520</v>
      </c>
      <c r="J14" s="90">
        <f>I14/I17</f>
        <v>0.22787028921998248</v>
      </c>
      <c r="K14" s="24">
        <f>I14+'novembre 2'!K14</f>
        <v>23115</v>
      </c>
      <c r="L14" s="64"/>
      <c r="M14" s="49"/>
      <c r="N14" s="24"/>
      <c r="O14" s="90"/>
      <c r="P14" s="24"/>
    </row>
    <row r="15" spans="2:16" ht="12.75">
      <c r="B15" s="12" t="s">
        <v>23</v>
      </c>
      <c r="C15" s="49">
        <v>1</v>
      </c>
      <c r="D15" s="24">
        <v>362</v>
      </c>
      <c r="E15" s="90">
        <f>D15/D17</f>
        <v>0.1586327782646801</v>
      </c>
      <c r="F15" s="24">
        <f>D15+'novembre 2'!F15</f>
        <v>7226</v>
      </c>
      <c r="G15" s="14"/>
      <c r="H15" s="61"/>
      <c r="I15" s="24"/>
      <c r="J15" s="90"/>
      <c r="K15" s="24"/>
      <c r="L15" s="64"/>
      <c r="M15" s="49"/>
      <c r="N15" s="24"/>
      <c r="O15" s="90"/>
      <c r="P15" s="24"/>
    </row>
    <row r="16" spans="2:16" ht="13.5" thickBot="1">
      <c r="B16" s="12" t="s">
        <v>32</v>
      </c>
      <c r="C16" s="49">
        <v>0</v>
      </c>
      <c r="D16" s="24">
        <v>0</v>
      </c>
      <c r="E16" s="90">
        <f>D16/D17</f>
        <v>0</v>
      </c>
      <c r="F16" s="17">
        <f>D16+'novembre 2'!F16</f>
        <v>0</v>
      </c>
      <c r="G16" s="62"/>
      <c r="H16" s="61"/>
      <c r="I16" s="46"/>
      <c r="J16" s="90"/>
      <c r="K16" s="17"/>
      <c r="L16" s="64"/>
      <c r="M16" s="49"/>
      <c r="N16" s="24"/>
      <c r="O16" s="90"/>
      <c r="P16" s="17"/>
    </row>
    <row r="17" spans="2:18" ht="13.5" thickBot="1">
      <c r="B17" s="78" t="s">
        <v>4</v>
      </c>
      <c r="C17" s="78">
        <f>SUM(C11:C16)</f>
        <v>3</v>
      </c>
      <c r="D17" s="79">
        <f>SUM(D11:D16)</f>
        <v>2282</v>
      </c>
      <c r="E17" s="47">
        <f>SUM(E11:E16)</f>
        <v>1</v>
      </c>
      <c r="F17" s="91">
        <f>SUM(F11:F16)</f>
        <v>100567</v>
      </c>
      <c r="G17" s="78" t="s">
        <v>4</v>
      </c>
      <c r="H17" s="80">
        <f>SUM(H11:H14)</f>
        <v>3</v>
      </c>
      <c r="I17" s="79">
        <f>SUM(I11:I14)</f>
        <v>2282</v>
      </c>
      <c r="J17" s="47">
        <f>SUM(J11:J14)</f>
        <v>1</v>
      </c>
      <c r="K17" s="91">
        <f>SUM(K11:K14)</f>
        <v>100567</v>
      </c>
      <c r="L17" s="78" t="s">
        <v>4</v>
      </c>
      <c r="M17" s="78">
        <f>SUM(M11:M16)</f>
        <v>3</v>
      </c>
      <c r="N17" s="79">
        <f>SUM(N11:N13)</f>
        <v>2282</v>
      </c>
      <c r="O17" s="47">
        <f>SUM(O11:O13)</f>
        <v>1</v>
      </c>
      <c r="P17" s="91">
        <f>SUM(P11:P13)</f>
        <v>100567</v>
      </c>
      <c r="R17" s="72"/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  <row r="36" ht="12.75">
      <c r="D36" s="69"/>
    </row>
    <row r="37" ht="12.75">
      <c r="D37" s="69"/>
    </row>
    <row r="38" ht="12.75">
      <c r="D38" s="69"/>
    </row>
    <row r="39" ht="12.75">
      <c r="D39" s="69"/>
    </row>
    <row r="40" ht="12.75">
      <c r="D40" s="69"/>
    </row>
    <row r="41" ht="12.75">
      <c r="D41" s="69"/>
    </row>
    <row r="42" ht="12.75">
      <c r="D42" s="71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">
      <selection activeCell="E37" sqref="E37"/>
    </sheetView>
  </sheetViews>
  <sheetFormatPr defaultColWidth="9.140625" defaultRowHeight="12.75"/>
  <cols>
    <col min="1" max="3" width="9.140625" style="6" customWidth="1"/>
    <col min="4" max="4" width="16.57421875" style="6" customWidth="1"/>
    <col min="5" max="5" width="13.8515625" style="6" customWidth="1"/>
    <col min="6" max="8" width="9.140625" style="6" customWidth="1"/>
    <col min="9" max="9" width="15.8515625" style="6" customWidth="1"/>
    <col min="10" max="10" width="9.140625" style="6" customWidth="1"/>
    <col min="11" max="11" width="10.28125" style="6" customWidth="1"/>
    <col min="12" max="12" width="9.140625" style="6" customWidth="1"/>
    <col min="13" max="13" width="12.00390625" style="6" customWidth="1"/>
    <col min="14" max="16384" width="9.140625" style="6" customWidth="1"/>
  </cols>
  <sheetData>
    <row r="1" spans="1:16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</row>
    <row r="3" spans="1:16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</row>
    <row r="4" spans="1:16" ht="12.75">
      <c r="A4" s="104" t="s">
        <v>55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7" spans="2:13" ht="12.75">
      <c r="B7" s="114" t="s">
        <v>39</v>
      </c>
      <c r="C7" s="114"/>
      <c r="D7" s="114"/>
      <c r="E7" s="114"/>
      <c r="F7" s="114" t="s">
        <v>40</v>
      </c>
      <c r="G7" s="114"/>
      <c r="H7" s="114"/>
      <c r="I7" s="114"/>
      <c r="J7" s="114" t="s">
        <v>41</v>
      </c>
      <c r="K7" s="114"/>
      <c r="L7" s="114"/>
      <c r="M7" s="114"/>
    </row>
    <row r="8" spans="2:13" ht="12.75">
      <c r="B8" s="36"/>
      <c r="C8" s="38" t="s">
        <v>27</v>
      </c>
      <c r="D8" s="39" t="s">
        <v>19</v>
      </c>
      <c r="E8" s="37" t="s">
        <v>6</v>
      </c>
      <c r="F8" s="36"/>
      <c r="G8" s="38" t="s">
        <v>27</v>
      </c>
      <c r="H8" s="39" t="s">
        <v>19</v>
      </c>
      <c r="I8" s="38" t="s">
        <v>28</v>
      </c>
      <c r="J8" s="38"/>
      <c r="K8" s="37" t="s">
        <v>6</v>
      </c>
      <c r="L8" s="39" t="s">
        <v>19</v>
      </c>
      <c r="M8" s="38" t="s">
        <v>6</v>
      </c>
    </row>
    <row r="9" spans="2:13" ht="12.75">
      <c r="B9" s="37" t="s">
        <v>0</v>
      </c>
      <c r="C9" s="37" t="s">
        <v>26</v>
      </c>
      <c r="D9" s="40" t="s">
        <v>29</v>
      </c>
      <c r="E9" s="45" t="s">
        <v>31</v>
      </c>
      <c r="F9" s="42" t="s">
        <v>3</v>
      </c>
      <c r="G9" s="42" t="s">
        <v>26</v>
      </c>
      <c r="H9" s="40" t="s">
        <v>29</v>
      </c>
      <c r="I9" s="37" t="s">
        <v>26</v>
      </c>
      <c r="J9" s="37" t="s">
        <v>22</v>
      </c>
      <c r="K9" s="45" t="s">
        <v>31</v>
      </c>
      <c r="L9" s="40" t="s">
        <v>29</v>
      </c>
      <c r="M9" s="57" t="s">
        <v>31</v>
      </c>
    </row>
    <row r="10" spans="2:13" ht="12.75">
      <c r="B10" s="35"/>
      <c r="C10" s="35">
        <v>2010</v>
      </c>
      <c r="D10" s="35">
        <v>2010</v>
      </c>
      <c r="E10" s="37"/>
      <c r="F10" s="41"/>
      <c r="G10" s="37">
        <v>2010</v>
      </c>
      <c r="H10" s="37">
        <v>2010</v>
      </c>
      <c r="I10" s="35">
        <v>2010</v>
      </c>
      <c r="J10" s="35"/>
      <c r="K10" s="37">
        <v>2010</v>
      </c>
      <c r="L10" s="37">
        <v>2010</v>
      </c>
      <c r="M10" s="37"/>
    </row>
    <row r="11" spans="2:13" ht="12.75">
      <c r="B11" s="54" t="s">
        <v>7</v>
      </c>
      <c r="C11" s="37">
        <f>'gennaio '!C11+marzo!C11+'marzo 2'!C11+'aprile '!C11+maggio!C11+'maggio 2'!C11+giugno!C11+'giugno 2'!C11+luglio!C11+'settembre '!C11+ottobre!C11+'ottobre 2'!C11+novembre!C11+'novembre 2'!C11+'dicembre '!C11</f>
        <v>6</v>
      </c>
      <c r="D11" s="99">
        <f>'dicembre '!F11</f>
        <v>4830</v>
      </c>
      <c r="E11" s="43">
        <f aca="true" t="shared" si="0" ref="E11:E16">D11/$D$17</f>
        <v>0.04802768303717919</v>
      </c>
      <c r="F11" s="58" t="s">
        <v>7</v>
      </c>
      <c r="G11" s="54">
        <f>'gennaio '!H11+marzo!H11+'marzo 2'!H11+'aprile '!H11+maggio!H11+'maggio 2'!H11+giugno!H11+'giugno 2'!H11+luglio!H11+'settembre '!H11+ottobre!H11+'ottobre 2'!H11+novembre!H11+'novembre 2'!H11+'dicembre '!H11</f>
        <v>9</v>
      </c>
      <c r="H11" s="36">
        <f>'dicembre '!K11</f>
        <v>15685</v>
      </c>
      <c r="I11" s="37">
        <f>'gennaio '!M11+marzo!M11+'marzo 2'!M11+'aprile '!M11+maggio!M11+'maggio 2'!M11+giugno!M11+'giugno 2'!M11+luglio!M11+'settembre '!M11+ottobre!M11+'ottobre 2'!M11+novembre!M11+'novembre 2'!M11+'dicembre '!M11</f>
        <v>19</v>
      </c>
      <c r="J11" s="59">
        <v>908</v>
      </c>
      <c r="K11" s="95">
        <f>H11/$H$17</f>
        <v>0.15596567462487695</v>
      </c>
      <c r="L11" s="36">
        <f>'dicembre '!P11</f>
        <v>30421</v>
      </c>
      <c r="M11" s="97">
        <f>L11/$L$17</f>
        <v>0.30249485417681743</v>
      </c>
    </row>
    <row r="12" spans="2:13" ht="12.75">
      <c r="B12" s="55" t="s">
        <v>14</v>
      </c>
      <c r="C12" s="37">
        <f>'gennaio '!C12+marzo!C12+'marzo 2'!C12+'aprile '!C12+maggio!C12+'maggio 2'!C12+giugno!C12+'giugno 2'!C12+luglio!C12+'settembre '!C12+ottobre!C12+'ottobre 2'!C12+novembre!C12+'novembre 2'!C12+'dicembre '!C12</f>
        <v>18</v>
      </c>
      <c r="D12" s="99">
        <f>'dicembre '!F12</f>
        <v>30716</v>
      </c>
      <c r="E12" s="44">
        <f t="shared" si="0"/>
        <v>0.30542822198136566</v>
      </c>
      <c r="F12" s="53" t="s">
        <v>8</v>
      </c>
      <c r="G12" s="37">
        <f>'gennaio '!H12+marzo!H12+'marzo 2'!H12+'aprile '!H12+maggio!H12+'maggio 2'!H12+giugno!H12+'giugno 2'!H12+luglio!H12+'settembre '!H12+ottobre!H12+'ottobre 2'!H12+novembre!H12+'novembre 2'!H12+'dicembre '!H12</f>
        <v>12</v>
      </c>
      <c r="H12" s="42">
        <f>'dicembre '!K12</f>
        <v>16040</v>
      </c>
      <c r="I12" s="37">
        <f>'gennaio '!M12+marzo!M12+'marzo 2'!M12+'aprile '!M12+maggio!M12+'maggio 2'!M12+giugno!M12+'giugno 2'!M12+luglio!M12+'settembre '!M12+ottobre!M12+'ottobre 2'!M12+novembre!M12+'novembre 2'!M12+'dicembre '!M12</f>
        <v>0</v>
      </c>
      <c r="J12" s="60" t="s">
        <v>30</v>
      </c>
      <c r="K12" s="96">
        <f>H12/$H$17</f>
        <v>0.15949565961001125</v>
      </c>
      <c r="L12" s="42">
        <f>'dicembre '!P12</f>
        <v>0</v>
      </c>
      <c r="M12" s="98">
        <f>L12/$L$17</f>
        <v>0</v>
      </c>
    </row>
    <row r="13" spans="2:13" ht="12.75">
      <c r="B13" s="55" t="s">
        <v>10</v>
      </c>
      <c r="C13" s="37">
        <f>'gennaio '!C13+marzo!C13+'marzo 2'!C13+'aprile '!C13+maggio!C13+'maggio 2'!C13+giugno!C13+'giugno 2'!C13+luglio!C13+'settembre '!C13+ottobre!C13+'ottobre 2'!C13+novembre!C13+'novembre 2'!C13+'dicembre '!C13</f>
        <v>45</v>
      </c>
      <c r="D13" s="99">
        <f>'dicembre '!F13</f>
        <v>57795</v>
      </c>
      <c r="E13" s="44">
        <f t="shared" si="0"/>
        <v>0.5746914991995387</v>
      </c>
      <c r="F13" s="53" t="s">
        <v>9</v>
      </c>
      <c r="G13" s="37">
        <f>'gennaio '!H13+marzo!H13+'marzo 2'!H13+'aprile '!H13+maggio!H13+'maggio 2'!H13+giugno!H13+'giugno 2'!H13+luglio!H13+'settembre '!H13+ottobre!H13+'ottobre 2'!H13+novembre!H13+'novembre 2'!H13+'dicembre '!H13</f>
        <v>34</v>
      </c>
      <c r="H13" s="42">
        <f>'dicembre '!K13</f>
        <v>45727</v>
      </c>
      <c r="I13" s="37">
        <f>'gennaio '!M13+marzo!M13+'marzo 2'!M13+'aprile '!M13+maggio!M13+'maggio 2'!M13+giugno!M13+'giugno 2'!M13+luglio!M13+'settembre '!M13+ottobre!M13+'ottobre 2'!M13+novembre!M13+'novembre 2'!M13+'dicembre '!M13</f>
        <v>61</v>
      </c>
      <c r="J13" s="56" t="s">
        <v>12</v>
      </c>
      <c r="K13" s="96">
        <f>H13/$H$17</f>
        <v>0.45469189694432566</v>
      </c>
      <c r="L13" s="42">
        <f>'dicembre '!P13</f>
        <v>70146</v>
      </c>
      <c r="M13" s="98">
        <f>L13/$L$17</f>
        <v>0.6975051458231826</v>
      </c>
    </row>
    <row r="14" spans="2:13" ht="12.75">
      <c r="B14" s="55" t="s">
        <v>16</v>
      </c>
      <c r="C14" s="37">
        <f>'gennaio '!C14+marzo!C14+'marzo 2'!C14+'aprile '!C14+maggio!C14+'maggio 2'!C14+giugno!C14+'giugno 2'!C14+luglio!C14+'settembre '!C14+ottobre!C14+'ottobre 2'!C14+novembre!C14+'novembre 2'!C14+'dicembre '!C14</f>
        <v>0</v>
      </c>
      <c r="D14" s="99">
        <f>'dicembre '!F14</f>
        <v>0</v>
      </c>
      <c r="E14" s="44">
        <f t="shared" si="0"/>
        <v>0</v>
      </c>
      <c r="F14" s="53" t="s">
        <v>11</v>
      </c>
      <c r="G14" s="55">
        <f>'gennaio '!H14+marzo!H14+'marzo 2'!H14+'aprile '!H14+maggio!H14+'maggio 2'!H14+giugno!H14+'giugno 2'!H14+luglio!H14+'settembre '!H14+ottobre!H14+'ottobre 2'!H14+novembre!H14+'novembre 2'!H14+'dicembre '!H14</f>
        <v>25</v>
      </c>
      <c r="H14" s="42">
        <f>'dicembre '!K14</f>
        <v>23115</v>
      </c>
      <c r="I14" s="93"/>
      <c r="J14" s="56"/>
      <c r="K14" s="96">
        <f>H14/$H$17</f>
        <v>0.22984676882078614</v>
      </c>
      <c r="L14" s="42"/>
      <c r="M14" s="98"/>
    </row>
    <row r="15" spans="2:13" ht="12.75">
      <c r="B15" s="55" t="s">
        <v>23</v>
      </c>
      <c r="C15" s="37">
        <f>'gennaio '!C15+marzo!C15+'marzo 2'!C15+'aprile '!C15+maggio!C15+'maggio 2'!C15+giugno!C15+'giugno 2'!C15+luglio!C15+'settembre '!C15+ottobre!C15+'ottobre 2'!C15+novembre!C15+'novembre 2'!C15+'dicembre '!C15</f>
        <v>11</v>
      </c>
      <c r="D15" s="99">
        <f>'dicembre '!F15</f>
        <v>7226</v>
      </c>
      <c r="E15" s="44">
        <f t="shared" si="0"/>
        <v>0.07185259578191654</v>
      </c>
      <c r="F15" s="53"/>
      <c r="G15" s="37"/>
      <c r="H15" s="42"/>
      <c r="I15" s="93"/>
      <c r="J15" s="56"/>
      <c r="K15" s="96"/>
      <c r="L15" s="42"/>
      <c r="M15" s="98"/>
    </row>
    <row r="16" spans="2:13" ht="12.75">
      <c r="B16" s="55" t="s">
        <v>32</v>
      </c>
      <c r="C16" s="37">
        <f>'gennaio '!C16+marzo!C16+'marzo 2'!C16+'aprile '!C16+maggio!C16+'maggio 2'!C16+giugno!C16+'giugno 2'!C16+luglio!C16+'settembre '!C16+ottobre!C16+'ottobre 2'!C16+novembre!C16+'novembre 2'!C16+'dicembre '!C16</f>
        <v>0</v>
      </c>
      <c r="D16" s="99">
        <f>'dicembre '!F16</f>
        <v>0</v>
      </c>
      <c r="E16" s="44">
        <f t="shared" si="0"/>
        <v>0</v>
      </c>
      <c r="F16" s="53"/>
      <c r="G16" s="37"/>
      <c r="H16" s="42"/>
      <c r="I16" s="93"/>
      <c r="J16" s="56"/>
      <c r="K16" s="96"/>
      <c r="L16" s="41"/>
      <c r="M16" s="98"/>
    </row>
    <row r="17" spans="2:13" ht="12.75">
      <c r="B17" s="74" t="s">
        <v>4</v>
      </c>
      <c r="C17" s="74">
        <f>SUM(C11:C16)</f>
        <v>80</v>
      </c>
      <c r="D17" s="75">
        <f>SUM(D11:D16)</f>
        <v>100567</v>
      </c>
      <c r="E17" s="76">
        <f>SUM(E11:E16)</f>
        <v>1</v>
      </c>
      <c r="F17" s="74" t="s">
        <v>4</v>
      </c>
      <c r="G17" s="75">
        <f>SUM(G11:G16)</f>
        <v>80</v>
      </c>
      <c r="H17" s="75">
        <f>SUM(H11:H14)</f>
        <v>100567</v>
      </c>
      <c r="I17" s="74">
        <f>SUM(I11:I16)</f>
        <v>80</v>
      </c>
      <c r="J17" s="74" t="s">
        <v>4</v>
      </c>
      <c r="K17" s="76">
        <f>SUM(K11:K14)</f>
        <v>1</v>
      </c>
      <c r="L17" s="94">
        <f>SUM(L11:L13)</f>
        <v>100567</v>
      </c>
      <c r="M17" s="76">
        <f>SUM(M11:M13)</f>
        <v>1</v>
      </c>
    </row>
    <row r="18" spans="4:12" ht="12.75">
      <c r="D18" s="27"/>
      <c r="F18" s="27"/>
      <c r="G18" s="27"/>
      <c r="H18" s="27"/>
      <c r="L18" s="27"/>
    </row>
    <row r="19" spans="4:12" ht="12.75">
      <c r="D19" s="27"/>
      <c r="F19" s="27"/>
      <c r="G19" s="27"/>
      <c r="H19" s="27"/>
      <c r="L19" s="27"/>
    </row>
    <row r="20" spans="4:13" ht="12.75">
      <c r="D20" s="28"/>
      <c r="E20" s="29"/>
      <c r="F20" s="28"/>
      <c r="G20" s="28"/>
      <c r="H20" s="28"/>
      <c r="I20" s="29"/>
      <c r="J20" s="29"/>
      <c r="K20" s="29"/>
      <c r="L20" s="28"/>
      <c r="M20" s="29"/>
    </row>
    <row r="21" spans="4:12" ht="12.75">
      <c r="D21" s="27"/>
      <c r="F21" s="27"/>
      <c r="G21" s="27"/>
      <c r="H21" s="27"/>
      <c r="L21" s="27"/>
    </row>
    <row r="22" spans="4:12" ht="12.75">
      <c r="D22" s="27"/>
      <c r="F22" s="27"/>
      <c r="G22" s="27"/>
      <c r="H22" s="27"/>
      <c r="L22" s="27"/>
    </row>
    <row r="23" spans="4:12" ht="12.75">
      <c r="D23" s="27"/>
      <c r="F23" s="27"/>
      <c r="G23" s="27"/>
      <c r="H23" s="27"/>
      <c r="L23" s="27"/>
    </row>
    <row r="24" spans="4:12" ht="12.75">
      <c r="D24" s="27"/>
      <c r="F24" s="27"/>
      <c r="G24" s="27"/>
      <c r="H24" s="27"/>
      <c r="L24" s="27"/>
    </row>
    <row r="25" spans="4:12" ht="12.75">
      <c r="D25" s="27"/>
      <c r="F25" s="27"/>
      <c r="G25" s="27"/>
      <c r="H25" s="27"/>
      <c r="L25" s="27"/>
    </row>
    <row r="26" spans="4:12" ht="12.75">
      <c r="D26" s="27"/>
      <c r="F26" s="27"/>
      <c r="G26" s="27"/>
      <c r="H26" s="27"/>
      <c r="L26" s="27"/>
    </row>
    <row r="27" spans="4:12" ht="12.75">
      <c r="D27" s="27"/>
      <c r="F27" s="27"/>
      <c r="G27" s="27"/>
      <c r="H27" s="27"/>
      <c r="L27" s="27"/>
    </row>
    <row r="28" spans="4:12" ht="12.75">
      <c r="D28" s="27"/>
      <c r="F28" s="27"/>
      <c r="G28" s="27"/>
      <c r="H28" s="27"/>
      <c r="L28" s="27"/>
    </row>
    <row r="29" spans="4:12" ht="12.75">
      <c r="D29" s="27"/>
      <c r="F29" s="27"/>
      <c r="G29" s="27"/>
      <c r="H29" s="27"/>
      <c r="L29" s="27"/>
    </row>
    <row r="30" spans="4:12" ht="12.75">
      <c r="D30" s="30"/>
      <c r="F30" s="27"/>
      <c r="G30" s="27"/>
      <c r="H30" s="27"/>
      <c r="L30" s="27"/>
    </row>
    <row r="31" spans="4:12" ht="12.75">
      <c r="D31" s="27"/>
      <c r="F31" s="27"/>
      <c r="G31" s="27"/>
      <c r="H31" s="27"/>
      <c r="L31" s="27"/>
    </row>
    <row r="32" spans="4:12" ht="12.75">
      <c r="D32" s="27"/>
      <c r="F32" s="27"/>
      <c r="G32" s="27"/>
      <c r="H32" s="27"/>
      <c r="L32" s="27"/>
    </row>
    <row r="33" spans="4:12" ht="12.75">
      <c r="D33" s="27"/>
      <c r="F33" s="27"/>
      <c r="G33" s="27"/>
      <c r="H33" s="27"/>
      <c r="L33" s="27"/>
    </row>
    <row r="34" spans="4:12" ht="12.75">
      <c r="D34" s="27"/>
      <c r="F34" s="27"/>
      <c r="G34" s="27"/>
      <c r="H34" s="27"/>
      <c r="L34" s="27"/>
    </row>
    <row r="36" spans="2:4" ht="12.75">
      <c r="B36" s="84"/>
      <c r="D36" s="83"/>
    </row>
    <row r="37" ht="12.75">
      <c r="D37" s="83"/>
    </row>
    <row r="38" spans="2:4" ht="12.75">
      <c r="B38" s="84"/>
      <c r="D38" s="83"/>
    </row>
    <row r="39" ht="12.75">
      <c r="D39" s="83"/>
    </row>
    <row r="40" ht="12.75">
      <c r="D40" s="83"/>
    </row>
    <row r="41" ht="12.75">
      <c r="D41" s="83"/>
    </row>
    <row r="42" ht="12.75">
      <c r="D42" s="83"/>
    </row>
    <row r="43" ht="12.75">
      <c r="D43" s="83"/>
    </row>
    <row r="44" ht="12.75">
      <c r="D44" s="85"/>
    </row>
  </sheetData>
  <mergeCells count="8">
    <mergeCell ref="A1:P1"/>
    <mergeCell ref="A2:P2"/>
    <mergeCell ref="A3:P3"/>
    <mergeCell ref="A4:P4"/>
    <mergeCell ref="A5:P5"/>
    <mergeCell ref="B7:E7"/>
    <mergeCell ref="F7:I7"/>
    <mergeCell ref="J7:M7"/>
  </mergeCells>
  <printOptions/>
  <pageMargins left="0.75" right="0.75" top="1" bottom="1" header="0.5" footer="0.5"/>
  <pageSetup horizontalDpi="300" verticalDpi="300" orientation="landscape" paperSize="9" r:id="rId2"/>
  <ignoredErrors>
    <ignoredError sqref="H17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workbookViewId="0" topLeftCell="A1">
      <selection activeCell="L38" sqref="L38"/>
    </sheetView>
  </sheetViews>
  <sheetFormatPr defaultColWidth="9.140625" defaultRowHeight="12.75"/>
  <cols>
    <col min="1" max="3" width="9.140625" style="6" customWidth="1"/>
    <col min="4" max="4" width="8.8515625" style="6" customWidth="1"/>
    <col min="5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38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10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>
        <v>39448</v>
      </c>
      <c r="E10" s="26" t="s">
        <v>33</v>
      </c>
      <c r="F10" s="34">
        <v>40179</v>
      </c>
      <c r="G10" s="17"/>
      <c r="H10" s="17"/>
      <c r="I10" s="17"/>
      <c r="J10" s="26" t="s">
        <v>33</v>
      </c>
      <c r="K10" s="34">
        <v>40179</v>
      </c>
      <c r="L10" s="15"/>
      <c r="M10" s="15"/>
      <c r="N10" s="18"/>
      <c r="O10" s="26" t="s">
        <v>33</v>
      </c>
      <c r="P10" s="34">
        <v>40179</v>
      </c>
    </row>
    <row r="11" spans="2:16" ht="12.75">
      <c r="B11" s="7" t="s">
        <v>7</v>
      </c>
      <c r="C11" s="9">
        <v>1</v>
      </c>
      <c r="D11" s="19">
        <v>1440</v>
      </c>
      <c r="E11" s="20">
        <f>D11/D17</f>
        <v>0.1309328968903437</v>
      </c>
      <c r="F11" s="19">
        <f>D11+'gennaio '!F11</f>
        <v>1440</v>
      </c>
      <c r="G11" s="21" t="s">
        <v>7</v>
      </c>
      <c r="H11" s="9">
        <v>3</v>
      </c>
      <c r="I11" s="19">
        <v>3554</v>
      </c>
      <c r="J11" s="20">
        <f>K11/$D$17</f>
        <v>0.3231496635751955</v>
      </c>
      <c r="K11" s="19">
        <f>I11+'gennaio '!K11</f>
        <v>3554</v>
      </c>
      <c r="L11" s="31">
        <v>908</v>
      </c>
      <c r="M11" s="9">
        <v>4</v>
      </c>
      <c r="N11" s="100">
        <v>4054</v>
      </c>
      <c r="O11" s="20">
        <f>N11/N17</f>
        <v>0.36861247499545374</v>
      </c>
      <c r="P11" s="19">
        <f>N11+'gennaio '!P11</f>
        <v>7182</v>
      </c>
    </row>
    <row r="12" spans="2:16" ht="12.75">
      <c r="B12" s="12" t="s">
        <v>14</v>
      </c>
      <c r="C12" s="23">
        <v>2</v>
      </c>
      <c r="D12" s="24">
        <v>864</v>
      </c>
      <c r="E12" s="25">
        <f>D12/D17</f>
        <v>0.07855973813420622</v>
      </c>
      <c r="F12" s="24">
        <f>D12+'gennaio '!F12</f>
        <v>6724</v>
      </c>
      <c r="G12" s="13" t="s">
        <v>8</v>
      </c>
      <c r="H12" s="23">
        <v>1</v>
      </c>
      <c r="I12" s="24">
        <v>500</v>
      </c>
      <c r="J12" s="25">
        <f>K12/$D$17</f>
        <v>0.3298781596653937</v>
      </c>
      <c r="K12" s="24">
        <f>I12+'gennaio '!K12</f>
        <v>3628</v>
      </c>
      <c r="L12" s="22">
        <v>198</v>
      </c>
      <c r="M12" s="23">
        <v>0</v>
      </c>
      <c r="N12" s="101">
        <v>0</v>
      </c>
      <c r="O12" s="25">
        <f>N12/N17</f>
        <v>0</v>
      </c>
      <c r="P12" s="24">
        <f>N12+'gennaio '!P12</f>
        <v>0</v>
      </c>
    </row>
    <row r="13" spans="2:16" ht="12.75">
      <c r="B13" s="12" t="s">
        <v>10</v>
      </c>
      <c r="C13" s="23">
        <v>5</v>
      </c>
      <c r="D13" s="24">
        <v>8346</v>
      </c>
      <c r="E13" s="25">
        <f>D13/D17</f>
        <v>0.7588652482269503</v>
      </c>
      <c r="F13" s="24">
        <f>D13+'gennaio '!F13</f>
        <v>14556</v>
      </c>
      <c r="G13" s="13" t="s">
        <v>9</v>
      </c>
      <c r="H13" s="23">
        <v>2</v>
      </c>
      <c r="I13" s="24">
        <v>2454</v>
      </c>
      <c r="J13" s="25">
        <f>K13/$D$17</f>
        <v>0.8641571194762684</v>
      </c>
      <c r="K13" s="24">
        <f>I13+'gennaio '!K13</f>
        <v>9504</v>
      </c>
      <c r="L13" s="12" t="s">
        <v>12</v>
      </c>
      <c r="M13" s="23">
        <v>5</v>
      </c>
      <c r="N13" s="101">
        <v>6944</v>
      </c>
      <c r="O13" s="25">
        <f>N13/N17</f>
        <v>0.6313875250045463</v>
      </c>
      <c r="P13" s="24">
        <f>N13+'gennaio '!P13</f>
        <v>16707</v>
      </c>
    </row>
    <row r="14" spans="2:16" ht="12.75">
      <c r="B14" s="12" t="s">
        <v>16</v>
      </c>
      <c r="C14" s="23">
        <v>0</v>
      </c>
      <c r="D14" s="24">
        <v>0</v>
      </c>
      <c r="E14" s="25">
        <f>D14/D17</f>
        <v>0</v>
      </c>
      <c r="F14" s="24">
        <f>D14+'gennaio '!F14</f>
        <v>0</v>
      </c>
      <c r="G14" s="13" t="s">
        <v>11</v>
      </c>
      <c r="H14" s="24">
        <v>3</v>
      </c>
      <c r="I14" s="24">
        <v>4490</v>
      </c>
      <c r="J14" s="25">
        <f>K14/$D$17</f>
        <v>0.65493726132024</v>
      </c>
      <c r="K14" s="24">
        <f>I14+'gennaio '!K14</f>
        <v>7203</v>
      </c>
      <c r="L14" s="23"/>
      <c r="M14" s="23"/>
      <c r="N14" s="24"/>
      <c r="O14" s="25"/>
      <c r="P14" s="24"/>
    </row>
    <row r="15" spans="2:16" ht="12.75">
      <c r="B15" s="12" t="s">
        <v>23</v>
      </c>
      <c r="C15" s="23">
        <v>1</v>
      </c>
      <c r="D15" s="24">
        <v>348</v>
      </c>
      <c r="E15" s="25">
        <f>D15/D17</f>
        <v>0.031642116748499725</v>
      </c>
      <c r="F15" s="24">
        <f>D15+'gennaio '!F15</f>
        <v>1169</v>
      </c>
      <c r="G15" s="13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12" t="s">
        <v>32</v>
      </c>
      <c r="C16" s="23">
        <v>0</v>
      </c>
      <c r="D16" s="24">
        <v>0</v>
      </c>
      <c r="E16" s="25">
        <f>D16/D17</f>
        <v>0</v>
      </c>
      <c r="F16" s="24">
        <f>D16+'gennaio '!F16</f>
        <v>0</v>
      </c>
      <c r="G16" s="24"/>
      <c r="H16" s="24"/>
      <c r="I16" s="46"/>
      <c r="J16" s="25"/>
      <c r="K16" s="46"/>
      <c r="L16" s="23"/>
      <c r="M16" s="23"/>
      <c r="N16" s="24"/>
      <c r="O16" s="25"/>
      <c r="P16" s="24"/>
    </row>
    <row r="17" spans="2:16" ht="13.5" thickBot="1">
      <c r="B17" s="78" t="s">
        <v>4</v>
      </c>
      <c r="C17" s="78">
        <f>SUM(C11:C16)</f>
        <v>9</v>
      </c>
      <c r="D17" s="79">
        <f>SUM(D11:D16)</f>
        <v>10998</v>
      </c>
      <c r="E17" s="47">
        <f>SUM(E11:E16)</f>
        <v>1</v>
      </c>
      <c r="F17" s="80">
        <f>SUM(F11:F16)</f>
        <v>23889</v>
      </c>
      <c r="G17" s="78" t="s">
        <v>4</v>
      </c>
      <c r="H17" s="80">
        <f>SUM(H11:H16)</f>
        <v>9</v>
      </c>
      <c r="I17" s="79">
        <f>SUM(I11:I14)</f>
        <v>10998</v>
      </c>
      <c r="J17" s="47">
        <f>SUM(J11:J14)</f>
        <v>2.1721222040370973</v>
      </c>
      <c r="K17" s="80">
        <f>SUM(K11:K14)</f>
        <v>23889</v>
      </c>
      <c r="L17" s="78" t="s">
        <v>4</v>
      </c>
      <c r="M17" s="78">
        <f>SUM(M11:M16)</f>
        <v>9</v>
      </c>
      <c r="N17" s="79">
        <f>SUM(N11:N13)</f>
        <v>10998</v>
      </c>
      <c r="O17" s="47">
        <f>SUM(O11:O13)</f>
        <v>1</v>
      </c>
      <c r="P17" s="80">
        <f>SUM(P11:P13)</f>
        <v>23889</v>
      </c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  <row r="40" spans="4:6" ht="12.75">
      <c r="D40" s="70"/>
      <c r="E40" s="70"/>
      <c r="F40" s="70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ignoredErrors>
    <ignoredError sqref="D1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4"/>
  <sheetViews>
    <sheetView workbookViewId="0" topLeftCell="A1">
      <selection activeCell="B41" sqref="B41:C41"/>
    </sheetView>
  </sheetViews>
  <sheetFormatPr defaultColWidth="9.140625" defaultRowHeight="12.75"/>
  <cols>
    <col min="1" max="1" width="8.28125" style="6" customWidth="1"/>
    <col min="2" max="2" width="8.00390625" style="6" customWidth="1"/>
    <col min="3" max="3" width="8.57421875" style="6" bestFit="1" customWidth="1"/>
    <col min="4" max="4" width="12.7109375" style="6" bestFit="1" customWidth="1"/>
    <col min="5" max="5" width="9.140625" style="6" customWidth="1"/>
    <col min="6" max="6" width="9.28125" style="6" customWidth="1"/>
    <col min="7" max="7" width="7.00390625" style="6" customWidth="1"/>
    <col min="8" max="8" width="8.28125" style="6" customWidth="1"/>
    <col min="9" max="12" width="9.140625" style="6" customWidth="1"/>
    <col min="13" max="13" width="8.57421875" style="6" customWidth="1"/>
    <col min="14" max="14" width="8.7109375" style="6" customWidth="1"/>
    <col min="15" max="15" width="7.8515625" style="6" customWidth="1"/>
    <col min="16" max="16" width="8.421875" style="6" customWidth="1"/>
    <col min="17" max="17" width="9.140625" style="6" customWidth="1"/>
    <col min="18" max="18" width="8.28125" style="6" customWidth="1"/>
    <col min="19" max="19" width="7.28125" style="6" customWidth="1"/>
    <col min="20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43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10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3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34">
        <v>40179</v>
      </c>
      <c r="G10" s="17"/>
      <c r="H10" s="17"/>
      <c r="I10" s="17"/>
      <c r="J10" s="26" t="s">
        <v>33</v>
      </c>
      <c r="K10" s="34">
        <v>40179</v>
      </c>
      <c r="L10" s="15"/>
      <c r="M10" s="15"/>
      <c r="N10" s="18"/>
      <c r="O10" s="26" t="s">
        <v>33</v>
      </c>
      <c r="P10" s="34">
        <v>40179</v>
      </c>
    </row>
    <row r="11" spans="2:16" ht="12.75">
      <c r="B11" s="7" t="s">
        <v>7</v>
      </c>
      <c r="C11" s="9">
        <v>0</v>
      </c>
      <c r="D11" s="19">
        <v>0</v>
      </c>
      <c r="E11" s="20">
        <f>D11/D17</f>
        <v>0</v>
      </c>
      <c r="F11" s="19">
        <f>D11+marzo!$F$11</f>
        <v>1440</v>
      </c>
      <c r="G11" s="21" t="s">
        <v>7</v>
      </c>
      <c r="H11" s="9">
        <v>0</v>
      </c>
      <c r="I11" s="19">
        <v>0</v>
      </c>
      <c r="J11" s="20">
        <f>I11/I17</f>
        <v>0</v>
      </c>
      <c r="K11" s="19">
        <f>I11+marzo!$K$11</f>
        <v>3554</v>
      </c>
      <c r="L11" s="31">
        <v>908</v>
      </c>
      <c r="M11" s="9">
        <v>3</v>
      </c>
      <c r="N11" s="100">
        <v>2725</v>
      </c>
      <c r="O11" s="20">
        <f>N11/N17</f>
        <v>0.8815917178906503</v>
      </c>
      <c r="P11" s="19">
        <f>N11+marzo!P11</f>
        <v>9907</v>
      </c>
    </row>
    <row r="12" spans="2:16" ht="12.75">
      <c r="B12" s="12" t="s">
        <v>14</v>
      </c>
      <c r="C12" s="23">
        <v>0</v>
      </c>
      <c r="D12" s="24">
        <v>0</v>
      </c>
      <c r="E12" s="25">
        <f>D12/D17</f>
        <v>0</v>
      </c>
      <c r="F12" s="24">
        <f>D12+marzo!$F$12</f>
        <v>6724</v>
      </c>
      <c r="G12" s="13" t="s">
        <v>8</v>
      </c>
      <c r="H12" s="23">
        <v>3</v>
      </c>
      <c r="I12" s="24">
        <v>2725</v>
      </c>
      <c r="J12" s="25">
        <f>I12/I17</f>
        <v>0.8815917178906503</v>
      </c>
      <c r="K12" s="24">
        <f>I12+marzo!$K$12</f>
        <v>6353</v>
      </c>
      <c r="L12" s="22">
        <v>198</v>
      </c>
      <c r="M12" s="23">
        <v>0</v>
      </c>
      <c r="N12" s="24">
        <v>0</v>
      </c>
      <c r="O12" s="25">
        <f>N12/N17</f>
        <v>0</v>
      </c>
      <c r="P12" s="24">
        <f>N12+marzo!P12</f>
        <v>0</v>
      </c>
    </row>
    <row r="13" spans="2:16" ht="12.75">
      <c r="B13" s="12" t="s">
        <v>10</v>
      </c>
      <c r="C13" s="23">
        <v>3</v>
      </c>
      <c r="D13" s="24">
        <v>2725</v>
      </c>
      <c r="E13" s="25">
        <f>D13/D17</f>
        <v>0.8815917178906503</v>
      </c>
      <c r="F13" s="24">
        <f>D13+marzo!$F$13</f>
        <v>17281</v>
      </c>
      <c r="G13" s="13" t="s">
        <v>9</v>
      </c>
      <c r="H13" s="23">
        <v>0</v>
      </c>
      <c r="I13" s="24">
        <v>0</v>
      </c>
      <c r="J13" s="25">
        <f>I13/I17</f>
        <v>0</v>
      </c>
      <c r="K13" s="24">
        <f>I13+marzo!$K$13</f>
        <v>9504</v>
      </c>
      <c r="L13" s="12" t="s">
        <v>12</v>
      </c>
      <c r="M13" s="23">
        <v>1</v>
      </c>
      <c r="N13" s="101">
        <v>366</v>
      </c>
      <c r="O13" s="25">
        <f>N13/N13</f>
        <v>1</v>
      </c>
      <c r="P13" s="24">
        <f>N13+marzo!P13</f>
        <v>17073</v>
      </c>
    </row>
    <row r="14" spans="2:16" ht="12.75">
      <c r="B14" s="12" t="s">
        <v>16</v>
      </c>
      <c r="C14" s="23">
        <v>0</v>
      </c>
      <c r="D14" s="24">
        <v>0</v>
      </c>
      <c r="E14" s="25">
        <f>D14/D17</f>
        <v>0</v>
      </c>
      <c r="F14" s="24">
        <f>D14+marzo!$F$14</f>
        <v>0</v>
      </c>
      <c r="G14" s="13" t="s">
        <v>11</v>
      </c>
      <c r="H14" s="24">
        <v>1</v>
      </c>
      <c r="I14" s="24">
        <v>366</v>
      </c>
      <c r="J14" s="25">
        <f>I14/I17</f>
        <v>0.11840828210934973</v>
      </c>
      <c r="K14" s="24">
        <f>I14+marzo!$K$14</f>
        <v>7569</v>
      </c>
      <c r="L14" s="23"/>
      <c r="M14" s="23"/>
      <c r="N14" s="24"/>
      <c r="O14" s="25"/>
      <c r="P14" s="24"/>
    </row>
    <row r="15" spans="2:16" ht="12.75">
      <c r="B15" s="12" t="s">
        <v>23</v>
      </c>
      <c r="C15" s="23">
        <v>1</v>
      </c>
      <c r="D15" s="24">
        <v>366</v>
      </c>
      <c r="E15" s="25">
        <f>D15/D17</f>
        <v>0.11840828210934973</v>
      </c>
      <c r="F15" s="24">
        <f>D15+marzo!F15</f>
        <v>1535</v>
      </c>
      <c r="G15" s="13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12" t="s">
        <v>32</v>
      </c>
      <c r="C16" s="23">
        <v>0</v>
      </c>
      <c r="D16" s="24">
        <v>0</v>
      </c>
      <c r="E16" s="25">
        <f>D16/D17</f>
        <v>0</v>
      </c>
      <c r="F16" s="24">
        <f>D16+marzo!$F$16</f>
        <v>0</v>
      </c>
      <c r="G16" s="24"/>
      <c r="H16" s="24"/>
      <c r="I16" s="46"/>
      <c r="J16" s="25"/>
      <c r="K16" s="46"/>
      <c r="L16" s="23"/>
      <c r="M16" s="23"/>
      <c r="N16" s="24"/>
      <c r="O16" s="25"/>
      <c r="P16" s="24"/>
    </row>
    <row r="17" spans="2:16" ht="13.5" thickBot="1">
      <c r="B17" s="78" t="s">
        <v>4</v>
      </c>
      <c r="C17" s="78">
        <f>SUM(C11:C16)</f>
        <v>4</v>
      </c>
      <c r="D17" s="79">
        <f>SUM(D11:D16)</f>
        <v>3091</v>
      </c>
      <c r="E17" s="47">
        <f>SUM(E11:E16)</f>
        <v>1</v>
      </c>
      <c r="F17" s="80">
        <f>SUM(F11:F16)</f>
        <v>26980</v>
      </c>
      <c r="G17" s="78" t="s">
        <v>4</v>
      </c>
      <c r="H17" s="80">
        <f>SUM(H11:H14)</f>
        <v>4</v>
      </c>
      <c r="I17" s="79">
        <f>SUM(I11:I14)</f>
        <v>3091</v>
      </c>
      <c r="J17" s="47">
        <f>SUM(J11:J14)</f>
        <v>1</v>
      </c>
      <c r="K17" s="80">
        <f>SUM(K11:K14)</f>
        <v>26980</v>
      </c>
      <c r="L17" s="78" t="s">
        <v>4</v>
      </c>
      <c r="M17" s="78">
        <f>SUM(M11:M16)</f>
        <v>4</v>
      </c>
      <c r="N17" s="79">
        <f>SUM(N11:N13)</f>
        <v>3091</v>
      </c>
      <c r="O17" s="47">
        <f>SUM(O11:O13)</f>
        <v>1.8815917178906503</v>
      </c>
      <c r="P17" s="80">
        <f>SUM(P11:P13)</f>
        <v>26980</v>
      </c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  <row r="35" spans="2:4" ht="12.75">
      <c r="B35" s="103"/>
      <c r="C35" s="103"/>
      <c r="D35" s="69"/>
    </row>
    <row r="36" spans="2:7" ht="12.75">
      <c r="B36" s="103"/>
      <c r="C36" s="103"/>
      <c r="D36" s="69"/>
      <c r="G36" s="69"/>
    </row>
    <row r="37" spans="2:4" ht="12.75">
      <c r="B37" s="103"/>
      <c r="C37" s="103"/>
      <c r="D37" s="69"/>
    </row>
    <row r="38" spans="2:4" ht="12.75">
      <c r="B38" s="103"/>
      <c r="C38" s="103"/>
      <c r="D38" s="69"/>
    </row>
    <row r="39" spans="2:4" ht="12.75">
      <c r="B39" s="103"/>
      <c r="C39" s="103"/>
      <c r="D39" s="69"/>
    </row>
    <row r="40" spans="2:4" ht="12.75">
      <c r="B40" s="103"/>
      <c r="C40" s="103"/>
      <c r="D40" s="69"/>
    </row>
    <row r="41" spans="2:4" ht="12.75">
      <c r="B41" s="103"/>
      <c r="C41" s="103"/>
      <c r="D41" s="69"/>
    </row>
    <row r="42" spans="2:4" ht="12.75">
      <c r="B42" s="103"/>
      <c r="C42" s="103"/>
      <c r="D42" s="69"/>
    </row>
    <row r="43" spans="2:4" ht="12.75">
      <c r="B43" s="103"/>
      <c r="C43" s="103"/>
      <c r="D43" s="69"/>
    </row>
    <row r="44" spans="2:4" ht="12.75">
      <c r="B44" s="103"/>
      <c r="C44" s="103"/>
      <c r="D44" s="69"/>
    </row>
  </sheetData>
  <mergeCells count="18">
    <mergeCell ref="B43:C43"/>
    <mergeCell ref="B44:C44"/>
    <mergeCell ref="B35:C35"/>
    <mergeCell ref="B36:C36"/>
    <mergeCell ref="B37:C37"/>
    <mergeCell ref="B42:C42"/>
    <mergeCell ref="B38:C38"/>
    <mergeCell ref="B39:C39"/>
    <mergeCell ref="B40:C40"/>
    <mergeCell ref="B41:C41"/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S44"/>
  <sheetViews>
    <sheetView workbookViewId="0" topLeftCell="A1">
      <selection activeCell="E42" sqref="E42"/>
    </sheetView>
  </sheetViews>
  <sheetFormatPr defaultColWidth="9.140625" defaultRowHeight="12.75"/>
  <cols>
    <col min="1" max="1" width="9.140625" style="6" customWidth="1"/>
    <col min="2" max="2" width="8.00390625" style="6" customWidth="1"/>
    <col min="3" max="4" width="8.57421875" style="6" bestFit="1" customWidth="1"/>
    <col min="5" max="5" width="7.28125" style="6" bestFit="1" customWidth="1"/>
    <col min="6" max="6" width="8.7109375" style="6" bestFit="1" customWidth="1"/>
    <col min="7" max="7" width="6.421875" style="6" bestFit="1" customWidth="1"/>
    <col min="8" max="9" width="8.57421875" style="6" bestFit="1" customWidth="1"/>
    <col min="10" max="10" width="7.28125" style="6" bestFit="1" customWidth="1"/>
    <col min="11" max="11" width="8.7109375" style="6" bestFit="1" customWidth="1"/>
    <col min="12" max="12" width="7.00390625" style="6" bestFit="1" customWidth="1"/>
    <col min="13" max="13" width="8.57421875" style="6" customWidth="1"/>
    <col min="14" max="14" width="8.57421875" style="6" bestFit="1" customWidth="1"/>
    <col min="15" max="15" width="7.8515625" style="6" customWidth="1"/>
    <col min="16" max="16" width="8.7109375" style="6" bestFit="1" customWidth="1"/>
    <col min="17" max="17" width="9.140625" style="6" customWidth="1"/>
    <col min="18" max="18" width="8.28125" style="6" customWidth="1"/>
    <col min="19" max="19" width="7.28125" style="6" customWidth="1"/>
    <col min="20" max="16384" width="9.140625" style="6" customWidth="1"/>
  </cols>
  <sheetData>
    <row r="1" spans="2:19" ht="12.75">
      <c r="B1" s="103" t="s">
        <v>15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87"/>
      <c r="R1" s="87"/>
      <c r="S1" s="87"/>
    </row>
    <row r="2" spans="2:19" ht="12.75">
      <c r="B2" s="103" t="s">
        <v>36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87"/>
      <c r="R2" s="87"/>
      <c r="S2" s="87"/>
    </row>
    <row r="3" spans="2:19" ht="12.75">
      <c r="B3" s="103" t="s">
        <v>25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87"/>
      <c r="R3" s="87"/>
      <c r="S3" s="87"/>
    </row>
    <row r="4" spans="2:19" ht="12.75">
      <c r="B4" s="104" t="s">
        <v>42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88"/>
      <c r="R4" s="88"/>
      <c r="S4" s="88"/>
    </row>
    <row r="5" spans="2:19" ht="12.75">
      <c r="B5" s="103" t="s">
        <v>17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87"/>
      <c r="R5" s="87"/>
      <c r="S5" s="87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10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3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34">
        <v>40179</v>
      </c>
      <c r="G10" s="17"/>
      <c r="H10" s="17"/>
      <c r="I10" s="17"/>
      <c r="J10" s="26" t="s">
        <v>33</v>
      </c>
      <c r="K10" s="34">
        <v>40179</v>
      </c>
      <c r="L10" s="15"/>
      <c r="M10" s="15"/>
      <c r="N10" s="18"/>
      <c r="O10" s="26" t="s">
        <v>33</v>
      </c>
      <c r="P10" s="34">
        <v>40179</v>
      </c>
    </row>
    <row r="11" spans="2:16" ht="12.75">
      <c r="B11" s="7" t="s">
        <v>7</v>
      </c>
      <c r="C11" s="9">
        <v>0</v>
      </c>
      <c r="D11" s="19">
        <v>0</v>
      </c>
      <c r="E11" s="20">
        <f>D11/D17</f>
        <v>0</v>
      </c>
      <c r="F11" s="19">
        <f>D11+'marzo 2'!$F$11</f>
        <v>1440</v>
      </c>
      <c r="G11" s="21" t="s">
        <v>7</v>
      </c>
      <c r="H11" s="9">
        <v>1</v>
      </c>
      <c r="I11" s="19">
        <v>1480</v>
      </c>
      <c r="J11" s="20">
        <f>I11/I17</f>
        <v>0.25578983753888695</v>
      </c>
      <c r="K11" s="19">
        <f>I11+'marzo 2'!$K$11</f>
        <v>5034</v>
      </c>
      <c r="L11" s="31">
        <v>908</v>
      </c>
      <c r="M11" s="9">
        <v>1</v>
      </c>
      <c r="N11" s="100">
        <v>1480</v>
      </c>
      <c r="O11" s="20">
        <f>N11/N17</f>
        <v>0.25578983753888695</v>
      </c>
      <c r="P11" s="19">
        <f>N11+'marzo 2'!P11</f>
        <v>11387</v>
      </c>
    </row>
    <row r="12" spans="2:16" ht="12.75">
      <c r="B12" s="12" t="s">
        <v>14</v>
      </c>
      <c r="C12" s="23">
        <v>0</v>
      </c>
      <c r="D12" s="24">
        <v>0</v>
      </c>
      <c r="E12" s="25">
        <f>D12/D17</f>
        <v>0</v>
      </c>
      <c r="F12" s="24">
        <f>D12+'marzo 2'!$F$12</f>
        <v>6724</v>
      </c>
      <c r="G12" s="13" t="s">
        <v>8</v>
      </c>
      <c r="H12" s="23">
        <v>0</v>
      </c>
      <c r="I12" s="24">
        <v>0</v>
      </c>
      <c r="J12" s="25">
        <f>I12/I17</f>
        <v>0</v>
      </c>
      <c r="K12" s="24">
        <f>I12+'marzo 2'!$K$12</f>
        <v>6353</v>
      </c>
      <c r="L12" s="22">
        <v>198</v>
      </c>
      <c r="M12" s="23">
        <v>0</v>
      </c>
      <c r="N12" s="24">
        <v>0</v>
      </c>
      <c r="O12" s="25">
        <f>N12/N17</f>
        <v>0</v>
      </c>
      <c r="P12" s="24">
        <f>N12+'marzo 2'!P12</f>
        <v>0</v>
      </c>
    </row>
    <row r="13" spans="2:16" ht="12.75">
      <c r="B13" s="12" t="s">
        <v>10</v>
      </c>
      <c r="C13" s="102">
        <v>7</v>
      </c>
      <c r="D13" s="101">
        <v>5786</v>
      </c>
      <c r="E13" s="25">
        <f>D13/D17</f>
        <v>1</v>
      </c>
      <c r="F13" s="24">
        <f>D13+'marzo 2'!$F$13</f>
        <v>23067</v>
      </c>
      <c r="G13" s="13" t="s">
        <v>9</v>
      </c>
      <c r="H13" s="23">
        <v>3</v>
      </c>
      <c r="I13" s="24">
        <v>3261</v>
      </c>
      <c r="J13" s="25">
        <f>I13/I17</f>
        <v>0.5636017974421016</v>
      </c>
      <c r="K13" s="24">
        <f>I13+'marzo 2'!$K$13</f>
        <v>12765</v>
      </c>
      <c r="L13" s="12" t="s">
        <v>12</v>
      </c>
      <c r="M13" s="102">
        <v>6</v>
      </c>
      <c r="N13" s="101">
        <v>4306</v>
      </c>
      <c r="O13" s="25">
        <f>N13/N13</f>
        <v>1</v>
      </c>
      <c r="P13" s="24">
        <f>N13+'marzo 2'!P13</f>
        <v>21379</v>
      </c>
    </row>
    <row r="14" spans="2:16" ht="12.75">
      <c r="B14" s="12" t="s">
        <v>16</v>
      </c>
      <c r="C14" s="23">
        <v>0</v>
      </c>
      <c r="D14" s="24">
        <v>0</v>
      </c>
      <c r="E14" s="25">
        <f>D14/D17</f>
        <v>0</v>
      </c>
      <c r="F14" s="24">
        <f>D14+'marzo 2'!$F$14</f>
        <v>0</v>
      </c>
      <c r="G14" s="13" t="s">
        <v>11</v>
      </c>
      <c r="H14" s="24">
        <v>3</v>
      </c>
      <c r="I14" s="24">
        <v>1045</v>
      </c>
      <c r="J14" s="25">
        <f>I14/I17</f>
        <v>0.1806083650190114</v>
      </c>
      <c r="K14" s="24">
        <f>I14+'marzo 2'!$K$14</f>
        <v>8614</v>
      </c>
      <c r="L14" s="23"/>
      <c r="M14" s="23"/>
      <c r="N14" s="24"/>
      <c r="O14" s="25"/>
      <c r="P14" s="24"/>
    </row>
    <row r="15" spans="2:16" ht="12.75">
      <c r="B15" s="12" t="s">
        <v>23</v>
      </c>
      <c r="C15" s="23">
        <v>0</v>
      </c>
      <c r="D15" s="24">
        <v>0</v>
      </c>
      <c r="E15" s="25">
        <f>D15/D17</f>
        <v>0</v>
      </c>
      <c r="F15" s="24">
        <f>D15+'marzo 2'!F15</f>
        <v>1535</v>
      </c>
      <c r="G15" s="13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12" t="s">
        <v>32</v>
      </c>
      <c r="C16" s="23">
        <v>0</v>
      </c>
      <c r="D16" s="24">
        <v>0</v>
      </c>
      <c r="E16" s="25">
        <f>D16/D17</f>
        <v>0</v>
      </c>
      <c r="F16" s="24">
        <f>D16+'marzo 2'!$F$16</f>
        <v>0</v>
      </c>
      <c r="G16" s="24"/>
      <c r="H16" s="24"/>
      <c r="I16" s="46"/>
      <c r="J16" s="25"/>
      <c r="K16" s="46"/>
      <c r="L16" s="23"/>
      <c r="M16" s="23"/>
      <c r="N16" s="24"/>
      <c r="O16" s="25"/>
      <c r="P16" s="24"/>
    </row>
    <row r="17" spans="2:16" ht="13.5" thickBot="1">
      <c r="B17" s="78" t="s">
        <v>4</v>
      </c>
      <c r="C17" s="78">
        <f>SUM(C11:C16)</f>
        <v>7</v>
      </c>
      <c r="D17" s="79">
        <f>SUM(D11:D16)</f>
        <v>5786</v>
      </c>
      <c r="E17" s="47">
        <f>SUM(E11:E16)</f>
        <v>1</v>
      </c>
      <c r="F17" s="80">
        <f>SUM(F11:F16)</f>
        <v>32766</v>
      </c>
      <c r="G17" s="78" t="s">
        <v>4</v>
      </c>
      <c r="H17" s="80">
        <f>SUM(H11:H14)</f>
        <v>7</v>
      </c>
      <c r="I17" s="79">
        <f>SUM(I11:I14)</f>
        <v>5786</v>
      </c>
      <c r="J17" s="47">
        <f>SUM(J11:J14)</f>
        <v>1</v>
      </c>
      <c r="K17" s="80">
        <f>SUM(K11:K14)</f>
        <v>32766</v>
      </c>
      <c r="L17" s="78" t="s">
        <v>4</v>
      </c>
      <c r="M17" s="78">
        <f>SUM(M11:M16)</f>
        <v>7</v>
      </c>
      <c r="N17" s="79">
        <f>SUM(N11:N13)</f>
        <v>5786</v>
      </c>
      <c r="O17" s="47">
        <f>SUM(O11:O13)</f>
        <v>1.255789837538887</v>
      </c>
      <c r="P17" s="80">
        <f>SUM(P11:P13)</f>
        <v>32766</v>
      </c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  <row r="36" spans="4:7" ht="12.75">
      <c r="D36" s="27"/>
      <c r="F36" s="27"/>
      <c r="G36" s="27"/>
    </row>
    <row r="38" spans="4:7" ht="12.75">
      <c r="D38" s="27"/>
      <c r="F38" s="27"/>
      <c r="G38" s="27"/>
    </row>
    <row r="40" spans="4:7" ht="12.75">
      <c r="D40" s="27"/>
      <c r="F40" s="27"/>
      <c r="G40" s="27"/>
    </row>
    <row r="42" spans="4:7" ht="12.75">
      <c r="D42" s="27"/>
      <c r="F42" s="27"/>
      <c r="G42" s="27"/>
    </row>
    <row r="44" spans="4:7" ht="12.75">
      <c r="D44" s="27"/>
      <c r="F44" s="27"/>
      <c r="G44" s="27"/>
    </row>
  </sheetData>
  <mergeCells count="8">
    <mergeCell ref="L7:P7"/>
    <mergeCell ref="B7:F7"/>
    <mergeCell ref="G7:K7"/>
    <mergeCell ref="B5:P5"/>
    <mergeCell ref="B1:P1"/>
    <mergeCell ref="B2:P2"/>
    <mergeCell ref="B3:P3"/>
    <mergeCell ref="B4:P4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D42" sqref="D42"/>
    </sheetView>
  </sheetViews>
  <sheetFormatPr defaultColWidth="9.140625" defaultRowHeight="12.75"/>
  <cols>
    <col min="1" max="1" width="11.421875" style="6" customWidth="1"/>
    <col min="2" max="2" width="5.28125" style="6" bestFit="1" customWidth="1"/>
    <col min="3" max="3" width="8.57421875" style="6" bestFit="1" customWidth="1"/>
    <col min="4" max="4" width="9.140625" style="6" customWidth="1"/>
    <col min="5" max="5" width="10.7109375" style="6" customWidth="1"/>
    <col min="6" max="6" width="8.7109375" style="6" bestFit="1" customWidth="1"/>
    <col min="7" max="7" width="7.8515625" style="6" customWidth="1"/>
    <col min="8" max="8" width="8.57421875" style="6" bestFit="1" customWidth="1"/>
    <col min="9" max="9" width="9.140625" style="6" customWidth="1"/>
    <col min="10" max="10" width="7.7109375" style="6" customWidth="1"/>
    <col min="11" max="11" width="8.7109375" style="6" bestFit="1" customWidth="1"/>
    <col min="12" max="12" width="7.00390625" style="6" bestFit="1" customWidth="1"/>
    <col min="13" max="13" width="8.57421875" style="6" bestFit="1" customWidth="1"/>
    <col min="14" max="14" width="8.57421875" style="6" customWidth="1"/>
    <col min="15" max="15" width="7.421875" style="6" bestFit="1" customWidth="1"/>
    <col min="16" max="16" width="8.7109375" style="6" bestFit="1" customWidth="1"/>
    <col min="17" max="17" width="4.140625" style="6" customWidth="1"/>
    <col min="18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44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21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52">
        <v>40179</v>
      </c>
      <c r="G10" s="17"/>
      <c r="H10" s="17"/>
      <c r="I10" s="17"/>
      <c r="J10" s="26" t="s">
        <v>33</v>
      </c>
      <c r="K10" s="52">
        <v>40179</v>
      </c>
      <c r="L10" s="15"/>
      <c r="M10" s="15"/>
      <c r="N10" s="18"/>
      <c r="O10" s="26" t="s">
        <v>33</v>
      </c>
      <c r="P10" s="52">
        <v>40179</v>
      </c>
    </row>
    <row r="11" spans="2:16" ht="12.75">
      <c r="B11" s="7" t="s">
        <v>7</v>
      </c>
      <c r="C11" s="48">
        <v>1</v>
      </c>
      <c r="D11" s="19">
        <v>624</v>
      </c>
      <c r="E11" s="50">
        <f>D11/D17</f>
        <v>0.1491395793499044</v>
      </c>
      <c r="F11" s="19">
        <f>D11+'aprile '!F11</f>
        <v>2064</v>
      </c>
      <c r="G11" s="21" t="s">
        <v>7</v>
      </c>
      <c r="H11" s="48">
        <v>1</v>
      </c>
      <c r="I11" s="19">
        <v>624</v>
      </c>
      <c r="J11" s="50">
        <f>I11/I17</f>
        <v>0.1491395793499044</v>
      </c>
      <c r="K11" s="19">
        <f>I11+'aprile '!K11</f>
        <v>5658</v>
      </c>
      <c r="L11" s="31">
        <v>908</v>
      </c>
      <c r="M11" s="48">
        <v>1</v>
      </c>
      <c r="N11" s="100">
        <v>624</v>
      </c>
      <c r="O11" s="50">
        <f>N11/N17</f>
        <v>0.1491395793499044</v>
      </c>
      <c r="P11" s="19">
        <f>N11+'aprile '!P11</f>
        <v>12011</v>
      </c>
    </row>
    <row r="12" spans="2:16" ht="12.75">
      <c r="B12" s="12" t="s">
        <v>14</v>
      </c>
      <c r="C12" s="49">
        <v>0</v>
      </c>
      <c r="D12" s="24">
        <v>0</v>
      </c>
      <c r="E12" s="51">
        <f>D12/D17</f>
        <v>0</v>
      </c>
      <c r="F12" s="24">
        <f>D12+'aprile '!F12</f>
        <v>6724</v>
      </c>
      <c r="G12" s="13" t="s">
        <v>8</v>
      </c>
      <c r="H12" s="49">
        <v>0</v>
      </c>
      <c r="I12" s="24">
        <v>0</v>
      </c>
      <c r="J12" s="51">
        <f>I12/I17</f>
        <v>0</v>
      </c>
      <c r="K12" s="24">
        <f>I12+'aprile '!K12</f>
        <v>6353</v>
      </c>
      <c r="L12" s="22">
        <v>198</v>
      </c>
      <c r="M12" s="49">
        <v>0</v>
      </c>
      <c r="N12" s="24">
        <v>0</v>
      </c>
      <c r="O12" s="51">
        <f>N12/N17</f>
        <v>0</v>
      </c>
      <c r="P12" s="24">
        <f>N12+'aprile '!P12</f>
        <v>0</v>
      </c>
    </row>
    <row r="13" spans="2:16" ht="12.75">
      <c r="B13" s="12" t="s">
        <v>10</v>
      </c>
      <c r="C13" s="49">
        <v>4</v>
      </c>
      <c r="D13" s="24">
        <v>3560</v>
      </c>
      <c r="E13" s="51">
        <f>D13/D17</f>
        <v>0.8508604206500956</v>
      </c>
      <c r="F13" s="24">
        <f>D13+'aprile '!F13</f>
        <v>26627</v>
      </c>
      <c r="G13" s="13" t="s">
        <v>9</v>
      </c>
      <c r="H13" s="49">
        <v>1</v>
      </c>
      <c r="I13" s="24">
        <v>900</v>
      </c>
      <c r="J13" s="51">
        <f>I13/I17</f>
        <v>0.21510516252390058</v>
      </c>
      <c r="K13" s="24">
        <f>I13+'aprile '!K13</f>
        <v>13665</v>
      </c>
      <c r="L13" s="12" t="s">
        <v>12</v>
      </c>
      <c r="M13" s="49">
        <v>4</v>
      </c>
      <c r="N13" s="101">
        <v>3560</v>
      </c>
      <c r="O13" s="51">
        <f>N13/N17</f>
        <v>0.8508604206500956</v>
      </c>
      <c r="P13" s="24">
        <f>N13+'aprile '!P13</f>
        <v>24939</v>
      </c>
    </row>
    <row r="14" spans="2:16" ht="12.75">
      <c r="B14" s="12" t="s">
        <v>16</v>
      </c>
      <c r="C14" s="49">
        <v>0</v>
      </c>
      <c r="D14" s="24">
        <v>0</v>
      </c>
      <c r="E14" s="51">
        <f>D14/D17</f>
        <v>0</v>
      </c>
      <c r="F14" s="24">
        <f>D14+'aprile '!F14</f>
        <v>0</v>
      </c>
      <c r="G14" s="13" t="s">
        <v>11</v>
      </c>
      <c r="H14" s="61">
        <v>3</v>
      </c>
      <c r="I14" s="24">
        <v>2660</v>
      </c>
      <c r="J14" s="51">
        <f>I14/I17</f>
        <v>0.635755258126195</v>
      </c>
      <c r="K14" s="24">
        <f>I14+'aprile '!K14</f>
        <v>11274</v>
      </c>
      <c r="L14" s="23"/>
      <c r="M14" s="49"/>
      <c r="N14" s="24"/>
      <c r="O14" s="51"/>
      <c r="P14" s="24"/>
    </row>
    <row r="15" spans="2:16" ht="12.75">
      <c r="B15" s="12" t="s">
        <v>23</v>
      </c>
      <c r="C15" s="49">
        <v>0</v>
      </c>
      <c r="D15" s="24">
        <v>0</v>
      </c>
      <c r="E15" s="51">
        <f>D15/D17</f>
        <v>0</v>
      </c>
      <c r="F15" s="24">
        <f>D15+'aprile '!F15</f>
        <v>1535</v>
      </c>
      <c r="G15" s="13"/>
      <c r="H15" s="61"/>
      <c r="I15" s="24"/>
      <c r="J15" s="51"/>
      <c r="K15" s="24">
        <f>I15+'aprile '!K15</f>
        <v>0</v>
      </c>
      <c r="L15" s="23"/>
      <c r="M15" s="49"/>
      <c r="N15" s="24"/>
      <c r="O15" s="51"/>
      <c r="P15" s="24"/>
    </row>
    <row r="16" spans="2:16" ht="13.5" thickBot="1">
      <c r="B16" s="12" t="s">
        <v>32</v>
      </c>
      <c r="C16" s="49">
        <v>0</v>
      </c>
      <c r="D16" s="24">
        <v>0</v>
      </c>
      <c r="E16" s="51">
        <f>D16/D17</f>
        <v>0</v>
      </c>
      <c r="F16" s="24">
        <f>D16+'aprile '!F16</f>
        <v>0</v>
      </c>
      <c r="G16" s="24"/>
      <c r="H16" s="61"/>
      <c r="I16" s="46"/>
      <c r="J16" s="51"/>
      <c r="K16" s="24">
        <f>I16+'aprile '!K16</f>
        <v>0</v>
      </c>
      <c r="L16" s="23"/>
      <c r="M16" s="49"/>
      <c r="N16" s="24"/>
      <c r="O16" s="51"/>
      <c r="P16" s="24"/>
    </row>
    <row r="17" spans="2:16" ht="13.5" thickBot="1">
      <c r="B17" s="78" t="s">
        <v>4</v>
      </c>
      <c r="C17" s="78">
        <f>SUM(C11:C16)</f>
        <v>5</v>
      </c>
      <c r="D17" s="79">
        <f>SUM(D11:D16)</f>
        <v>4184</v>
      </c>
      <c r="E17" s="47">
        <f>SUM(E11:E16)</f>
        <v>1</v>
      </c>
      <c r="F17" s="80">
        <f>SUM(F11:F16)</f>
        <v>36950</v>
      </c>
      <c r="G17" s="78" t="s">
        <v>4</v>
      </c>
      <c r="H17" s="80">
        <f>SUM(H11:H14)</f>
        <v>5</v>
      </c>
      <c r="I17" s="79">
        <f>SUM(I11:I14)</f>
        <v>4184</v>
      </c>
      <c r="J17" s="47">
        <f>SUM(J11:J14)</f>
        <v>1</v>
      </c>
      <c r="K17" s="80">
        <f>SUM(K11:K14)</f>
        <v>36950</v>
      </c>
      <c r="L17" s="78" t="s">
        <v>4</v>
      </c>
      <c r="M17" s="78">
        <f>SUM(M11:M16)</f>
        <v>5</v>
      </c>
      <c r="N17" s="79">
        <f>SUM(N11:N14)</f>
        <v>4184</v>
      </c>
      <c r="O17" s="47">
        <f>SUM(O11:O13)</f>
        <v>1</v>
      </c>
      <c r="P17" s="80">
        <f>SUM(P11:P13)</f>
        <v>36950</v>
      </c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</sheetData>
  <mergeCells count="8">
    <mergeCell ref="A1:S1"/>
    <mergeCell ref="A2:S2"/>
    <mergeCell ref="A3:S3"/>
    <mergeCell ref="A4:S4"/>
    <mergeCell ref="A5:S5"/>
    <mergeCell ref="B7:F7"/>
    <mergeCell ref="G7:K7"/>
    <mergeCell ref="L7:P7"/>
  </mergeCells>
  <printOptions/>
  <pageMargins left="0.75" right="0.2" top="1" bottom="1" header="0.5" footer="0.5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selection activeCell="C41" sqref="C41"/>
    </sheetView>
  </sheetViews>
  <sheetFormatPr defaultColWidth="9.140625" defaultRowHeight="12.75"/>
  <cols>
    <col min="1" max="1" width="8.57421875" style="6" customWidth="1"/>
    <col min="2" max="2" width="9.140625" style="6" customWidth="1"/>
    <col min="3" max="3" width="11.140625" style="6" customWidth="1"/>
    <col min="4" max="4" width="8.7109375" style="6" bestFit="1" customWidth="1"/>
    <col min="5" max="5" width="12.421875" style="6" customWidth="1"/>
    <col min="6" max="6" width="9.00390625" style="6" customWidth="1"/>
    <col min="7" max="7" width="6.140625" style="6" customWidth="1"/>
    <col min="8" max="11" width="9.140625" style="6" customWidth="1"/>
    <col min="12" max="12" width="8.421875" style="6" customWidth="1"/>
    <col min="13" max="16" width="9.140625" style="6" customWidth="1"/>
    <col min="17" max="17" width="4.57421875" style="6" customWidth="1"/>
    <col min="18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45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34">
        <v>40179</v>
      </c>
      <c r="G10" s="17"/>
      <c r="H10" s="17"/>
      <c r="I10" s="17"/>
      <c r="J10" s="26" t="s">
        <v>33</v>
      </c>
      <c r="K10" s="34">
        <v>40179</v>
      </c>
      <c r="L10" s="15"/>
      <c r="M10" s="15"/>
      <c r="N10" s="18"/>
      <c r="O10" s="26" t="s">
        <v>33</v>
      </c>
      <c r="P10" s="34">
        <v>40179</v>
      </c>
    </row>
    <row r="11" spans="2:16" ht="12.75">
      <c r="B11" s="7" t="s">
        <v>7</v>
      </c>
      <c r="C11" s="9">
        <v>0</v>
      </c>
      <c r="D11" s="19">
        <v>0</v>
      </c>
      <c r="E11" s="82">
        <f>D11/D17</f>
        <v>0</v>
      </c>
      <c r="F11" s="19">
        <f>D11+maggio!$F$11</f>
        <v>2064</v>
      </c>
      <c r="G11" s="21" t="s">
        <v>7</v>
      </c>
      <c r="H11" s="9">
        <v>0</v>
      </c>
      <c r="I11" s="19">
        <v>0</v>
      </c>
      <c r="J11" s="20">
        <f>I11/I17</f>
        <v>0</v>
      </c>
      <c r="K11" s="19">
        <f>I11+maggio!$K$11</f>
        <v>5658</v>
      </c>
      <c r="L11" s="31">
        <v>908</v>
      </c>
      <c r="M11" s="9">
        <v>2</v>
      </c>
      <c r="N11" s="100">
        <v>4321</v>
      </c>
      <c r="O11" s="20">
        <f>N11/N17</f>
        <v>0.4170446868062928</v>
      </c>
      <c r="P11" s="19">
        <f>N11+maggio!$P$11</f>
        <v>16332</v>
      </c>
    </row>
    <row r="12" spans="2:16" ht="12.75">
      <c r="B12" s="12" t="s">
        <v>14</v>
      </c>
      <c r="C12" s="23">
        <v>2</v>
      </c>
      <c r="D12" s="24">
        <v>4321</v>
      </c>
      <c r="E12" s="81">
        <f>D12/D17</f>
        <v>0.4170446868062928</v>
      </c>
      <c r="F12" s="24">
        <f>D12+maggio!$F$12</f>
        <v>11045</v>
      </c>
      <c r="G12" s="13" t="s">
        <v>8</v>
      </c>
      <c r="H12" s="23">
        <v>2</v>
      </c>
      <c r="I12" s="24">
        <v>4321</v>
      </c>
      <c r="J12" s="25">
        <f>I12/I17</f>
        <v>0.4170446868062928</v>
      </c>
      <c r="K12" s="24">
        <f>I12+maggio!$K$12</f>
        <v>10674</v>
      </c>
      <c r="L12" s="22">
        <v>198</v>
      </c>
      <c r="M12" s="23">
        <v>0</v>
      </c>
      <c r="N12" s="24">
        <v>0</v>
      </c>
      <c r="O12" s="25">
        <f>N12/N17</f>
        <v>0</v>
      </c>
      <c r="P12" s="24">
        <f>N12+maggio!$P$12</f>
        <v>0</v>
      </c>
    </row>
    <row r="13" spans="2:16" ht="12.75">
      <c r="B13" s="12" t="s">
        <v>10</v>
      </c>
      <c r="C13" s="102">
        <v>4</v>
      </c>
      <c r="D13" s="101">
        <v>6040</v>
      </c>
      <c r="E13" s="81">
        <f>D13/D17</f>
        <v>0.5829553131937072</v>
      </c>
      <c r="F13" s="24">
        <f>D13+maggio!$F$13</f>
        <v>32667</v>
      </c>
      <c r="G13" s="13" t="s">
        <v>9</v>
      </c>
      <c r="H13" s="23">
        <v>1</v>
      </c>
      <c r="I13" s="24">
        <v>265</v>
      </c>
      <c r="J13" s="25">
        <f>I13/I17</f>
        <v>0.02557668178747225</v>
      </c>
      <c r="K13" s="24">
        <f>I13+maggio!$K$13</f>
        <v>13930</v>
      </c>
      <c r="L13" s="12" t="s">
        <v>12</v>
      </c>
      <c r="M13" s="102">
        <v>4</v>
      </c>
      <c r="N13" s="101">
        <v>6040</v>
      </c>
      <c r="O13" s="25">
        <f>N13/N17</f>
        <v>0.5829553131937072</v>
      </c>
      <c r="P13" s="24">
        <f>N13+maggio!$P$13</f>
        <v>30979</v>
      </c>
    </row>
    <row r="14" spans="2:16" ht="12.75">
      <c r="B14" s="12" t="s">
        <v>16</v>
      </c>
      <c r="C14" s="23">
        <v>0</v>
      </c>
      <c r="D14" s="24">
        <v>0</v>
      </c>
      <c r="E14" s="81">
        <f>D14/D17</f>
        <v>0</v>
      </c>
      <c r="F14" s="24">
        <f>D14+maggio!$F$14</f>
        <v>0</v>
      </c>
      <c r="G14" s="13" t="s">
        <v>11</v>
      </c>
      <c r="H14" s="24">
        <v>3</v>
      </c>
      <c r="I14" s="24">
        <v>5775</v>
      </c>
      <c r="J14" s="25">
        <f>I14/I17</f>
        <v>0.5573786314062349</v>
      </c>
      <c r="K14" s="24">
        <f>I14+maggio!$K$14</f>
        <v>17049</v>
      </c>
      <c r="L14" s="23"/>
      <c r="M14" s="23"/>
      <c r="N14" s="24"/>
      <c r="O14" s="25"/>
      <c r="P14" s="24"/>
    </row>
    <row r="15" spans="2:16" ht="12.75">
      <c r="B15" s="12" t="s">
        <v>23</v>
      </c>
      <c r="C15" s="23">
        <v>0</v>
      </c>
      <c r="D15" s="24">
        <v>0</v>
      </c>
      <c r="E15" s="81">
        <f>D15/D17</f>
        <v>0</v>
      </c>
      <c r="F15" s="24">
        <f>D15+maggio!F15</f>
        <v>1535</v>
      </c>
      <c r="G15" s="13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12" t="s">
        <v>32</v>
      </c>
      <c r="C16" s="23">
        <v>0</v>
      </c>
      <c r="D16" s="24">
        <v>0</v>
      </c>
      <c r="E16" s="81">
        <f>D16/D17</f>
        <v>0</v>
      </c>
      <c r="F16" s="24">
        <f>D16+maggio!$F$16</f>
        <v>0</v>
      </c>
      <c r="G16" s="24"/>
      <c r="H16" s="24"/>
      <c r="I16" s="46"/>
      <c r="J16" s="25"/>
      <c r="K16" s="46"/>
      <c r="L16" s="23"/>
      <c r="M16" s="23"/>
      <c r="N16" s="24"/>
      <c r="O16" s="25"/>
      <c r="P16" s="24"/>
    </row>
    <row r="17" spans="2:16" ht="13.5" thickBot="1">
      <c r="B17" s="78" t="s">
        <v>4</v>
      </c>
      <c r="C17" s="78">
        <f>SUM(C11:C16)</f>
        <v>6</v>
      </c>
      <c r="D17" s="79">
        <f>SUM(D11:D16)</f>
        <v>10361</v>
      </c>
      <c r="E17" s="77">
        <f>SUM(E11:E16)</f>
        <v>1</v>
      </c>
      <c r="F17" s="80">
        <f>SUM(F11:F16)</f>
        <v>47311</v>
      </c>
      <c r="G17" s="78" t="s">
        <v>4</v>
      </c>
      <c r="H17" s="80">
        <f>SUM(H11:H14)</f>
        <v>6</v>
      </c>
      <c r="I17" s="79">
        <f>SUM(I11:I14)</f>
        <v>10361</v>
      </c>
      <c r="J17" s="47">
        <f>SUM(J11:J14)</f>
        <v>1</v>
      </c>
      <c r="K17" s="80">
        <f>SUM(K11:K14)</f>
        <v>47311</v>
      </c>
      <c r="L17" s="78" t="s">
        <v>4</v>
      </c>
      <c r="M17" s="78">
        <f>SUM(M11:M16)</f>
        <v>6</v>
      </c>
      <c r="N17" s="79">
        <f>SUM(N11:N13)</f>
        <v>10361</v>
      </c>
      <c r="O17" s="47">
        <f>SUM(O11:O13)</f>
        <v>1</v>
      </c>
      <c r="P17" s="80">
        <f>SUM(P11:P13)</f>
        <v>47311</v>
      </c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  <row r="36" spans="5:7" ht="12.75">
      <c r="E36" s="69"/>
      <c r="F36" s="69"/>
      <c r="G36" s="69"/>
    </row>
    <row r="38" spans="5:9" ht="12.75">
      <c r="E38" s="69"/>
      <c r="I38" s="6" t="s">
        <v>35</v>
      </c>
    </row>
    <row r="39" ht="12.75">
      <c r="E39" s="69"/>
    </row>
    <row r="40" ht="12.75">
      <c r="E40" s="69"/>
    </row>
    <row r="41" ht="12.75">
      <c r="E41" s="69"/>
    </row>
    <row r="42" ht="12.75">
      <c r="E42" s="69"/>
    </row>
    <row r="43" spans="2:5" ht="12.75">
      <c r="B43" s="111"/>
      <c r="C43" s="111"/>
      <c r="E43" s="83"/>
    </row>
    <row r="44" ht="12.75">
      <c r="E44" s="83"/>
    </row>
    <row r="45" ht="12.75">
      <c r="E45" s="83"/>
    </row>
  </sheetData>
  <mergeCells count="9">
    <mergeCell ref="B43:C43"/>
    <mergeCell ref="A5:S5"/>
    <mergeCell ref="L7:P7"/>
    <mergeCell ref="B7:F7"/>
    <mergeCell ref="G7:K7"/>
    <mergeCell ref="A1:S1"/>
    <mergeCell ref="A2:S2"/>
    <mergeCell ref="A3:S3"/>
    <mergeCell ref="A4:S4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8"/>
  <sheetViews>
    <sheetView workbookViewId="0" topLeftCell="A1">
      <selection activeCell="F41" sqref="F41"/>
    </sheetView>
  </sheetViews>
  <sheetFormatPr defaultColWidth="9.140625" defaultRowHeight="12.75"/>
  <cols>
    <col min="1" max="1" width="11.57421875" style="6" customWidth="1"/>
    <col min="2" max="2" width="6.421875" style="6" bestFit="1" customWidth="1"/>
    <col min="3" max="3" width="8.57421875" style="6" bestFit="1" customWidth="1"/>
    <col min="4" max="4" width="12.7109375" style="6" bestFit="1" customWidth="1"/>
    <col min="5" max="5" width="8.8515625" style="6" customWidth="1"/>
    <col min="6" max="6" width="10.00390625" style="6" customWidth="1"/>
    <col min="7" max="7" width="6.421875" style="6" bestFit="1" customWidth="1"/>
    <col min="8" max="8" width="8.57421875" style="6" bestFit="1" customWidth="1"/>
    <col min="9" max="9" width="8.7109375" style="6" bestFit="1" customWidth="1"/>
    <col min="10" max="10" width="7.421875" style="6" bestFit="1" customWidth="1"/>
    <col min="11" max="11" width="8.7109375" style="6" bestFit="1" customWidth="1"/>
    <col min="12" max="12" width="7.00390625" style="6" bestFit="1" customWidth="1"/>
    <col min="13" max="13" width="8.57421875" style="6" bestFit="1" customWidth="1"/>
    <col min="14" max="14" width="8.7109375" style="6" bestFit="1" customWidth="1"/>
    <col min="15" max="15" width="7.421875" style="6" bestFit="1" customWidth="1"/>
    <col min="16" max="16" width="8.7109375" style="6" bestFit="1" customWidth="1"/>
    <col min="17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46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34">
        <v>40179</v>
      </c>
      <c r="G10" s="17"/>
      <c r="H10" s="17"/>
      <c r="I10" s="17"/>
      <c r="J10" s="26" t="s">
        <v>33</v>
      </c>
      <c r="K10" s="34">
        <v>40179</v>
      </c>
      <c r="L10" s="15"/>
      <c r="M10" s="15"/>
      <c r="N10" s="18"/>
      <c r="O10" s="26" t="s">
        <v>33</v>
      </c>
      <c r="P10" s="34">
        <v>40179</v>
      </c>
    </row>
    <row r="11" spans="2:16" ht="12.75">
      <c r="B11" s="7" t="s">
        <v>7</v>
      </c>
      <c r="C11" s="9">
        <v>1</v>
      </c>
      <c r="D11" s="19">
        <v>344</v>
      </c>
      <c r="E11" s="20">
        <f>D11/D17</f>
        <v>0.04862190812720848</v>
      </c>
      <c r="F11" s="19">
        <f>D11+'maggio 2'!$F$11</f>
        <v>2408</v>
      </c>
      <c r="G11" s="21" t="s">
        <v>7</v>
      </c>
      <c r="H11" s="9">
        <v>1</v>
      </c>
      <c r="I11" s="19">
        <v>344</v>
      </c>
      <c r="J11" s="20">
        <f>I11/I17</f>
        <v>0.04862190812720848</v>
      </c>
      <c r="K11" s="19">
        <f>I11+'maggio 2'!$K$11</f>
        <v>6002</v>
      </c>
      <c r="L11" s="31">
        <v>908</v>
      </c>
      <c r="M11" s="9">
        <v>1</v>
      </c>
      <c r="N11" s="100">
        <v>2800</v>
      </c>
      <c r="O11" s="20">
        <f>N11/N17</f>
        <v>0.3957597173144876</v>
      </c>
      <c r="P11" s="19">
        <f>N11+'maggio 2'!$P$11</f>
        <v>19132</v>
      </c>
    </row>
    <row r="12" spans="2:16" ht="12.75">
      <c r="B12" s="12" t="s">
        <v>14</v>
      </c>
      <c r="C12" s="23">
        <v>1</v>
      </c>
      <c r="D12" s="24">
        <v>2800</v>
      </c>
      <c r="E12" s="25">
        <f>D12/D17</f>
        <v>0.3957597173144876</v>
      </c>
      <c r="F12" s="24">
        <f>D12+'maggio 2'!$F$12</f>
        <v>13845</v>
      </c>
      <c r="G12" s="13" t="s">
        <v>8</v>
      </c>
      <c r="H12" s="23">
        <v>1</v>
      </c>
      <c r="I12" s="24">
        <v>2800</v>
      </c>
      <c r="J12" s="25">
        <f>I12/I17</f>
        <v>0.3957597173144876</v>
      </c>
      <c r="K12" s="24">
        <f>I12+'maggio 2'!$K$12</f>
        <v>13474</v>
      </c>
      <c r="L12" s="22">
        <v>198</v>
      </c>
      <c r="M12" s="23">
        <v>0</v>
      </c>
      <c r="N12" s="24">
        <v>0</v>
      </c>
      <c r="O12" s="25">
        <f>N12/N17</f>
        <v>0</v>
      </c>
      <c r="P12" s="24">
        <f>N12+'maggio 2'!$P$12</f>
        <v>0</v>
      </c>
    </row>
    <row r="13" spans="2:16" ht="12.75">
      <c r="B13" s="12" t="s">
        <v>10</v>
      </c>
      <c r="C13" s="23">
        <v>4</v>
      </c>
      <c r="D13" s="24">
        <v>3931</v>
      </c>
      <c r="E13" s="25">
        <f>D13/D17</f>
        <v>0.5556183745583039</v>
      </c>
      <c r="F13" s="24">
        <f>D13+'maggio 2'!$F$13</f>
        <v>36598</v>
      </c>
      <c r="G13" s="13" t="s">
        <v>9</v>
      </c>
      <c r="H13" s="23">
        <v>2</v>
      </c>
      <c r="I13" s="24">
        <v>3356</v>
      </c>
      <c r="J13" s="25">
        <f>I13/I17</f>
        <v>0.4743462897526502</v>
      </c>
      <c r="K13" s="24">
        <f>I13+'maggio 2'!$K$13</f>
        <v>17286</v>
      </c>
      <c r="L13" s="12" t="s">
        <v>12</v>
      </c>
      <c r="M13" s="23">
        <v>5</v>
      </c>
      <c r="N13" s="101">
        <v>4275</v>
      </c>
      <c r="O13" s="25">
        <f>N13/N17</f>
        <v>0.6042402826855123</v>
      </c>
      <c r="P13" s="24">
        <f>N13+'maggio 2'!$P$13</f>
        <v>35254</v>
      </c>
    </row>
    <row r="14" spans="2:16" ht="12.75">
      <c r="B14" s="12" t="s">
        <v>16</v>
      </c>
      <c r="C14" s="23">
        <v>0</v>
      </c>
      <c r="D14" s="24">
        <v>0</v>
      </c>
      <c r="E14" s="25">
        <f>D14/D17</f>
        <v>0</v>
      </c>
      <c r="F14" s="24">
        <f>D14+'maggio 2'!$F$14</f>
        <v>0</v>
      </c>
      <c r="G14" s="13" t="s">
        <v>11</v>
      </c>
      <c r="H14" s="24">
        <v>2</v>
      </c>
      <c r="I14" s="24">
        <v>575</v>
      </c>
      <c r="J14" s="25">
        <f>I14/I17</f>
        <v>0.0812720848056537</v>
      </c>
      <c r="K14" s="24">
        <f>I14+'maggio 2'!$K$14</f>
        <v>17624</v>
      </c>
      <c r="L14" s="23"/>
      <c r="M14" s="23"/>
      <c r="N14" s="24"/>
      <c r="O14" s="25"/>
      <c r="P14" s="24"/>
    </row>
    <row r="15" spans="2:16" ht="12.75">
      <c r="B15" s="12" t="s">
        <v>23</v>
      </c>
      <c r="C15" s="23">
        <v>0</v>
      </c>
      <c r="D15" s="24">
        <v>0</v>
      </c>
      <c r="E15" s="25">
        <f>D15/D17</f>
        <v>0</v>
      </c>
      <c r="F15" s="24">
        <f>D15+'maggio 2'!F15</f>
        <v>1535</v>
      </c>
      <c r="G15" s="13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12" t="s">
        <v>32</v>
      </c>
      <c r="C16" s="23">
        <v>0</v>
      </c>
      <c r="D16" s="24">
        <v>0</v>
      </c>
      <c r="E16" s="25">
        <f>D16/D17</f>
        <v>0</v>
      </c>
      <c r="F16" s="24">
        <f>D16+'maggio 2'!$F$16</f>
        <v>0</v>
      </c>
      <c r="G16" s="24"/>
      <c r="H16" s="24"/>
      <c r="I16" s="46"/>
      <c r="J16" s="25"/>
      <c r="K16" s="46"/>
      <c r="L16" s="23"/>
      <c r="M16" s="23"/>
      <c r="N16" s="24"/>
      <c r="O16" s="25"/>
      <c r="P16" s="24"/>
    </row>
    <row r="17" spans="2:16" ht="13.5" thickBot="1">
      <c r="B17" s="78" t="s">
        <v>4</v>
      </c>
      <c r="C17" s="78">
        <f>SUM(C11:C16)</f>
        <v>6</v>
      </c>
      <c r="D17" s="79">
        <f>SUM(D11:D16)</f>
        <v>7075</v>
      </c>
      <c r="E17" s="47">
        <f>SUM(E11:E16)</f>
        <v>1</v>
      </c>
      <c r="F17" s="80">
        <f>SUM(F11:F16)</f>
        <v>54386</v>
      </c>
      <c r="G17" s="78" t="s">
        <v>4</v>
      </c>
      <c r="H17" s="80">
        <f>SUM(H11:H14)</f>
        <v>6</v>
      </c>
      <c r="I17" s="79">
        <f>SUM(I11:I14)</f>
        <v>7075</v>
      </c>
      <c r="J17" s="47">
        <f>SUM(J11:J14)</f>
        <v>1</v>
      </c>
      <c r="K17" s="80">
        <f>SUM(K11:K14)</f>
        <v>54386</v>
      </c>
      <c r="L17" s="78" t="s">
        <v>4</v>
      </c>
      <c r="M17" s="78">
        <f>SUM(M11:M16)</f>
        <v>6</v>
      </c>
      <c r="N17" s="79">
        <f>SUM(N11:N13)</f>
        <v>7075</v>
      </c>
      <c r="O17" s="47">
        <f>SUM(O11:O13)</f>
        <v>1</v>
      </c>
      <c r="P17" s="80">
        <f>SUM(P11:P13)</f>
        <v>54386</v>
      </c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  <row r="36" ht="12.75">
      <c r="D36" s="69"/>
    </row>
    <row r="38" ht="12.75">
      <c r="D38" s="69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19" right="0.18" top="1" bottom="1" header="0.5" footer="0.5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C37" sqref="C37"/>
    </sheetView>
  </sheetViews>
  <sheetFormatPr defaultColWidth="9.140625" defaultRowHeight="12.75"/>
  <cols>
    <col min="1" max="3" width="9.140625" style="6" customWidth="1"/>
    <col min="4" max="4" width="8.7109375" style="6" bestFit="1" customWidth="1"/>
    <col min="5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47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52">
        <v>40179</v>
      </c>
      <c r="G10" s="17"/>
      <c r="H10" s="17"/>
      <c r="I10" s="17"/>
      <c r="J10" s="26" t="s">
        <v>33</v>
      </c>
      <c r="K10" s="34">
        <v>40179</v>
      </c>
      <c r="L10" s="15"/>
      <c r="M10" s="15"/>
      <c r="N10" s="18"/>
      <c r="O10" s="26" t="s">
        <v>33</v>
      </c>
      <c r="P10" s="34">
        <v>40179</v>
      </c>
    </row>
    <row r="11" spans="2:16" ht="12.75">
      <c r="B11" s="7" t="s">
        <v>7</v>
      </c>
      <c r="C11" s="48">
        <v>1</v>
      </c>
      <c r="D11" s="19">
        <v>329</v>
      </c>
      <c r="E11" s="50">
        <f>D11/D17</f>
        <v>0.25824175824175827</v>
      </c>
      <c r="F11" s="19">
        <f>D11+giugno!F11</f>
        <v>2737</v>
      </c>
      <c r="G11" s="21" t="s">
        <v>7</v>
      </c>
      <c r="H11" s="9">
        <v>0</v>
      </c>
      <c r="I11" s="19">
        <v>0</v>
      </c>
      <c r="J11" s="20">
        <f>I11/I17</f>
        <v>0</v>
      </c>
      <c r="K11" s="19">
        <f>I11+giugno!$K$11</f>
        <v>6002</v>
      </c>
      <c r="L11" s="31">
        <v>908</v>
      </c>
      <c r="M11" s="9">
        <v>0</v>
      </c>
      <c r="N11" s="19">
        <v>0</v>
      </c>
      <c r="O11" s="20">
        <f>N11/N17</f>
        <v>0</v>
      </c>
      <c r="P11" s="19">
        <f>N11+giugno!$P$11</f>
        <v>19132</v>
      </c>
    </row>
    <row r="12" spans="2:16" ht="12.75">
      <c r="B12" s="12" t="s">
        <v>14</v>
      </c>
      <c r="C12" s="49">
        <v>0</v>
      </c>
      <c r="D12" s="24">
        <v>0</v>
      </c>
      <c r="E12" s="51">
        <f>D12/D17</f>
        <v>0</v>
      </c>
      <c r="F12" s="24">
        <f>D12+giugno!F12</f>
        <v>13845</v>
      </c>
      <c r="G12" s="13" t="s">
        <v>8</v>
      </c>
      <c r="H12" s="23">
        <v>0</v>
      </c>
      <c r="I12" s="24">
        <v>0</v>
      </c>
      <c r="J12" s="25">
        <f>I12/I17</f>
        <v>0</v>
      </c>
      <c r="K12" s="24">
        <f>I12+giugno!$K$12</f>
        <v>13474</v>
      </c>
      <c r="L12" s="22">
        <v>198</v>
      </c>
      <c r="M12" s="23">
        <v>0</v>
      </c>
      <c r="N12" s="24">
        <v>0</v>
      </c>
      <c r="O12" s="25">
        <f>N12/N17</f>
        <v>0</v>
      </c>
      <c r="P12" s="24">
        <f>N12+giugno!$P$12</f>
        <v>0</v>
      </c>
    </row>
    <row r="13" spans="2:16" ht="12.75">
      <c r="B13" s="12" t="s">
        <v>10</v>
      </c>
      <c r="C13" s="49">
        <v>1</v>
      </c>
      <c r="D13" s="24">
        <v>650</v>
      </c>
      <c r="E13" s="51">
        <f>D13/D17</f>
        <v>0.5102040816326531</v>
      </c>
      <c r="F13" s="24">
        <f>D13+giugno!F13</f>
        <v>37248</v>
      </c>
      <c r="G13" s="13" t="s">
        <v>9</v>
      </c>
      <c r="H13" s="23">
        <v>2</v>
      </c>
      <c r="I13" s="24">
        <v>979</v>
      </c>
      <c r="J13" s="25">
        <f>I13/I17</f>
        <v>0.7684458398744113</v>
      </c>
      <c r="K13" s="24">
        <f>I13+giugno!$K$13</f>
        <v>18265</v>
      </c>
      <c r="L13" s="12" t="s">
        <v>12</v>
      </c>
      <c r="M13" s="23">
        <v>3</v>
      </c>
      <c r="N13" s="101">
        <v>1274</v>
      </c>
      <c r="O13" s="25">
        <f>N13/N17</f>
        <v>1</v>
      </c>
      <c r="P13" s="24">
        <f>N13+giugno!$P$13</f>
        <v>36528</v>
      </c>
    </row>
    <row r="14" spans="2:16" ht="12.75">
      <c r="B14" s="12" t="s">
        <v>16</v>
      </c>
      <c r="C14" s="49">
        <v>0</v>
      </c>
      <c r="D14" s="24">
        <v>0</v>
      </c>
      <c r="E14" s="51">
        <f>D14/D17</f>
        <v>0</v>
      </c>
      <c r="F14" s="24">
        <f>D14+giugno!F14</f>
        <v>0</v>
      </c>
      <c r="G14" s="13" t="s">
        <v>11</v>
      </c>
      <c r="H14" s="24">
        <v>1</v>
      </c>
      <c r="I14" s="24">
        <v>295</v>
      </c>
      <c r="J14" s="25">
        <f>I14/I17</f>
        <v>0.2315541601255887</v>
      </c>
      <c r="K14" s="24">
        <f>I14+giugno!$K$14</f>
        <v>17919</v>
      </c>
      <c r="L14" s="23"/>
      <c r="M14" s="23"/>
      <c r="N14" s="24"/>
      <c r="O14" s="25"/>
      <c r="P14" s="24"/>
    </row>
    <row r="15" spans="2:16" ht="12.75">
      <c r="B15" s="12" t="s">
        <v>23</v>
      </c>
      <c r="C15" s="49">
        <v>1</v>
      </c>
      <c r="D15" s="24">
        <v>295</v>
      </c>
      <c r="E15" s="51">
        <f>D15/D17</f>
        <v>0.2315541601255887</v>
      </c>
      <c r="F15" s="24">
        <f>D15+giugno!F15</f>
        <v>1830</v>
      </c>
      <c r="G15" s="13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12" t="s">
        <v>32</v>
      </c>
      <c r="C16" s="49">
        <v>0</v>
      </c>
      <c r="D16" s="24">
        <v>0</v>
      </c>
      <c r="E16" s="51">
        <f>D16/D17</f>
        <v>0</v>
      </c>
      <c r="F16" s="24">
        <f>D16+giugno!F16</f>
        <v>0</v>
      </c>
      <c r="G16" s="24"/>
      <c r="H16" s="24"/>
      <c r="I16" s="46"/>
      <c r="J16" s="25"/>
      <c r="K16" s="46"/>
      <c r="L16" s="23"/>
      <c r="M16" s="23"/>
      <c r="N16" s="24"/>
      <c r="O16" s="25"/>
      <c r="P16" s="24"/>
    </row>
    <row r="17" spans="2:16" ht="13.5" thickBot="1">
      <c r="B17" s="78" t="s">
        <v>4</v>
      </c>
      <c r="C17" s="78">
        <f>SUM(C11:C16)</f>
        <v>3</v>
      </c>
      <c r="D17" s="79">
        <f>SUM(D11:D16)</f>
        <v>1274</v>
      </c>
      <c r="E17" s="47">
        <f>SUM(E11:E16)</f>
        <v>1</v>
      </c>
      <c r="F17" s="80">
        <f>SUM(F11:F16)</f>
        <v>55660</v>
      </c>
      <c r="G17" s="78" t="s">
        <v>4</v>
      </c>
      <c r="H17" s="80">
        <f>SUM(H11:H14)</f>
        <v>3</v>
      </c>
      <c r="I17" s="79">
        <f>SUM(I11:I14)</f>
        <v>1274</v>
      </c>
      <c r="J17" s="47">
        <f>SUM(J11:J14)</f>
        <v>1</v>
      </c>
      <c r="K17" s="80">
        <f>SUM(K11:K14)</f>
        <v>55660</v>
      </c>
      <c r="L17" s="78" t="s">
        <v>4</v>
      </c>
      <c r="M17" s="78">
        <f>SUM(M11:M16)</f>
        <v>3</v>
      </c>
      <c r="N17" s="79">
        <f>SUM(N11:N13)</f>
        <v>1274</v>
      </c>
      <c r="O17" s="47">
        <f>SUM(O11:O13)</f>
        <v>1</v>
      </c>
      <c r="P17" s="80">
        <f>SUM(P11:P13)</f>
        <v>55660</v>
      </c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4"/>
  <sheetViews>
    <sheetView workbookViewId="0" topLeftCell="A1">
      <selection activeCell="G41" sqref="G41"/>
    </sheetView>
  </sheetViews>
  <sheetFormatPr defaultColWidth="9.140625" defaultRowHeight="12.75"/>
  <cols>
    <col min="1" max="1" width="10.421875" style="6" customWidth="1"/>
    <col min="2" max="2" width="6.421875" style="6" bestFit="1" customWidth="1"/>
    <col min="3" max="3" width="8.57421875" style="6" bestFit="1" customWidth="1"/>
    <col min="4" max="4" width="8.7109375" style="6" bestFit="1" customWidth="1"/>
    <col min="5" max="5" width="7.421875" style="6" bestFit="1" customWidth="1"/>
    <col min="6" max="6" width="8.7109375" style="6" bestFit="1" customWidth="1"/>
    <col min="7" max="16384" width="9.140625" style="6" customWidth="1"/>
  </cols>
  <sheetData>
    <row r="1" spans="1:19" ht="12.75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1:19" ht="12.75">
      <c r="A2" s="103" t="s">
        <v>36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1:19" ht="12.75">
      <c r="A3" s="103" t="s">
        <v>25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</row>
    <row r="4" spans="1:19" ht="12.75">
      <c r="A4" s="104" t="s">
        <v>48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2.75">
      <c r="A5" s="103" t="s">
        <v>17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ht="13.5" thickBot="1"/>
    <row r="7" spans="2:16" ht="13.5" thickBot="1">
      <c r="B7" s="112" t="s">
        <v>1</v>
      </c>
      <c r="C7" s="106"/>
      <c r="D7" s="106"/>
      <c r="E7" s="106"/>
      <c r="F7" s="107"/>
      <c r="G7" s="105" t="s">
        <v>2</v>
      </c>
      <c r="H7" s="106"/>
      <c r="I7" s="106"/>
      <c r="J7" s="106"/>
      <c r="K7" s="107"/>
      <c r="L7" s="113" t="s">
        <v>13</v>
      </c>
      <c r="M7" s="109"/>
      <c r="N7" s="109"/>
      <c r="O7" s="109"/>
      <c r="P7" s="110"/>
    </row>
    <row r="8" spans="2:16" ht="12.75">
      <c r="B8" s="21"/>
      <c r="C8" s="8" t="s">
        <v>5</v>
      </c>
      <c r="D8" s="11" t="s">
        <v>19</v>
      </c>
      <c r="E8" s="7" t="s">
        <v>6</v>
      </c>
      <c r="F8" s="32" t="s">
        <v>4</v>
      </c>
      <c r="G8" s="21"/>
      <c r="H8" s="7" t="s">
        <v>5</v>
      </c>
      <c r="I8" s="7" t="s">
        <v>19</v>
      </c>
      <c r="J8" s="7" t="s">
        <v>6</v>
      </c>
      <c r="K8" s="32" t="s">
        <v>4</v>
      </c>
      <c r="L8" s="7"/>
      <c r="M8" s="7" t="s">
        <v>5</v>
      </c>
      <c r="N8" s="11" t="s">
        <v>19</v>
      </c>
      <c r="O8" s="7" t="s">
        <v>6</v>
      </c>
      <c r="P8" s="32" t="s">
        <v>4</v>
      </c>
    </row>
    <row r="9" spans="2:16" ht="12.75">
      <c r="B9" s="12" t="s">
        <v>0</v>
      </c>
      <c r="C9" s="11" t="s">
        <v>18</v>
      </c>
      <c r="D9" s="11" t="s">
        <v>18</v>
      </c>
      <c r="E9" s="63" t="s">
        <v>26</v>
      </c>
      <c r="F9" s="33" t="s">
        <v>24</v>
      </c>
      <c r="G9" s="13" t="s">
        <v>3</v>
      </c>
      <c r="H9" s="13" t="s">
        <v>18</v>
      </c>
      <c r="I9" s="12" t="s">
        <v>18</v>
      </c>
      <c r="J9" s="63" t="s">
        <v>26</v>
      </c>
      <c r="K9" s="33" t="s">
        <v>24</v>
      </c>
      <c r="L9" s="12" t="s">
        <v>22</v>
      </c>
      <c r="M9" s="12" t="s">
        <v>18</v>
      </c>
      <c r="N9" s="11" t="s">
        <v>18</v>
      </c>
      <c r="O9" s="63" t="s">
        <v>26</v>
      </c>
      <c r="P9" s="33" t="s">
        <v>24</v>
      </c>
    </row>
    <row r="10" spans="2:16" ht="13.5" thickBot="1">
      <c r="B10" s="15"/>
      <c r="C10" s="16"/>
      <c r="D10" s="18"/>
      <c r="E10" s="26" t="s">
        <v>33</v>
      </c>
      <c r="F10" s="34">
        <v>40179</v>
      </c>
      <c r="G10" s="17"/>
      <c r="H10" s="17"/>
      <c r="I10" s="17"/>
      <c r="J10" s="26" t="s">
        <v>33</v>
      </c>
      <c r="K10" s="34">
        <v>40179</v>
      </c>
      <c r="L10" s="15"/>
      <c r="M10" s="15"/>
      <c r="N10" s="18"/>
      <c r="O10" s="26" t="s">
        <v>33</v>
      </c>
      <c r="P10" s="34">
        <v>40179</v>
      </c>
    </row>
    <row r="11" spans="2:16" ht="12.75">
      <c r="B11" s="7" t="s">
        <v>7</v>
      </c>
      <c r="C11" s="9">
        <v>0</v>
      </c>
      <c r="D11" s="19">
        <v>0</v>
      </c>
      <c r="E11" s="20">
        <f>D11/D17</f>
        <v>0</v>
      </c>
      <c r="F11" s="19">
        <f>D11+'giugno 2'!$F$11</f>
        <v>2737</v>
      </c>
      <c r="G11" s="21" t="s">
        <v>7</v>
      </c>
      <c r="H11" s="9">
        <v>1</v>
      </c>
      <c r="I11" s="19">
        <v>7150</v>
      </c>
      <c r="J11" s="20">
        <f>I11/I17</f>
        <v>0.37460051343846595</v>
      </c>
      <c r="K11" s="19">
        <f>I11+'giugno 2'!$K$11</f>
        <v>13152</v>
      </c>
      <c r="L11" s="31">
        <v>908</v>
      </c>
      <c r="M11" s="115">
        <v>3</v>
      </c>
      <c r="N11" s="100">
        <v>8756</v>
      </c>
      <c r="O11" s="20">
        <f>N11/N17</f>
        <v>0.45874155184156756</v>
      </c>
      <c r="P11" s="19">
        <f>N11+'giugno 2'!$P$11</f>
        <v>27888</v>
      </c>
    </row>
    <row r="12" spans="2:16" ht="12.75">
      <c r="B12" s="12" t="s">
        <v>14</v>
      </c>
      <c r="C12" s="102">
        <v>7</v>
      </c>
      <c r="D12" s="101">
        <v>9809</v>
      </c>
      <c r="E12" s="25">
        <f>D12/D17</f>
        <v>0.5139099910934144</v>
      </c>
      <c r="F12" s="24">
        <f>D12+'giugno 2'!$F$12</f>
        <v>23654</v>
      </c>
      <c r="G12" s="13" t="s">
        <v>8</v>
      </c>
      <c r="H12" s="23">
        <v>2</v>
      </c>
      <c r="I12" s="24">
        <v>1606</v>
      </c>
      <c r="J12" s="25">
        <f>I12/I17</f>
        <v>0.08414103840310158</v>
      </c>
      <c r="K12" s="24">
        <f>I12+'giugno 2'!$K$12</f>
        <v>15080</v>
      </c>
      <c r="L12" s="22">
        <v>198</v>
      </c>
      <c r="M12" s="102">
        <v>0</v>
      </c>
      <c r="N12" s="101">
        <v>0</v>
      </c>
      <c r="O12" s="25">
        <f>N12/N17</f>
        <v>0</v>
      </c>
      <c r="P12" s="24">
        <v>0</v>
      </c>
    </row>
    <row r="13" spans="2:16" ht="12.75">
      <c r="B13" s="12" t="s">
        <v>10</v>
      </c>
      <c r="C13" s="102">
        <v>3</v>
      </c>
      <c r="D13" s="101">
        <v>8164</v>
      </c>
      <c r="E13" s="25">
        <f>D13/D17</f>
        <v>0.4277256771624666</v>
      </c>
      <c r="F13" s="24">
        <f>D13+'giugno 2'!$F$13</f>
        <v>45412</v>
      </c>
      <c r="G13" s="13" t="s">
        <v>9</v>
      </c>
      <c r="H13" s="23">
        <v>8</v>
      </c>
      <c r="I13" s="24">
        <v>9317</v>
      </c>
      <c r="J13" s="25">
        <f>I13/I17</f>
        <v>0.4881332844344318</v>
      </c>
      <c r="K13" s="24">
        <f>I13+'giugno 2'!$K$13</f>
        <v>27582</v>
      </c>
      <c r="L13" s="12" t="s">
        <v>12</v>
      </c>
      <c r="M13" s="102">
        <v>10</v>
      </c>
      <c r="N13" s="101">
        <v>10331</v>
      </c>
      <c r="O13" s="25">
        <f>N13/N17</f>
        <v>0.5412584481584325</v>
      </c>
      <c r="P13" s="24">
        <f>N13+'giugno 2'!$P$13</f>
        <v>46859</v>
      </c>
    </row>
    <row r="14" spans="2:16" ht="12.75">
      <c r="B14" s="12" t="s">
        <v>16</v>
      </c>
      <c r="C14" s="102">
        <v>0</v>
      </c>
      <c r="D14" s="101">
        <v>0</v>
      </c>
      <c r="E14" s="25">
        <f>D14/D17</f>
        <v>0</v>
      </c>
      <c r="F14" s="24">
        <f>D14+'giugno 2'!$F$14</f>
        <v>0</v>
      </c>
      <c r="G14" s="13" t="s">
        <v>11</v>
      </c>
      <c r="H14" s="24">
        <v>2</v>
      </c>
      <c r="I14" s="24">
        <v>1014</v>
      </c>
      <c r="J14" s="25">
        <f>I14/I17</f>
        <v>0.053125163724000626</v>
      </c>
      <c r="K14" s="24">
        <f>I14+'giugno 2'!$K$14</f>
        <v>18933</v>
      </c>
      <c r="L14" s="23"/>
      <c r="M14" s="23"/>
      <c r="N14" s="24"/>
      <c r="O14" s="25"/>
      <c r="P14" s="24"/>
    </row>
    <row r="15" spans="2:16" ht="12.75">
      <c r="B15" s="12" t="s">
        <v>23</v>
      </c>
      <c r="C15" s="102">
        <v>3</v>
      </c>
      <c r="D15" s="101">
        <v>1114</v>
      </c>
      <c r="E15" s="25">
        <f>D15/D17</f>
        <v>0.058364331744119036</v>
      </c>
      <c r="F15" s="24">
        <f>D15+'giugno 2'!F15</f>
        <v>2944</v>
      </c>
      <c r="G15" s="13"/>
      <c r="H15" s="24"/>
      <c r="I15" s="24"/>
      <c r="J15" s="25"/>
      <c r="K15" s="24"/>
      <c r="L15" s="23"/>
      <c r="M15" s="23"/>
      <c r="N15" s="24"/>
      <c r="O15" s="25"/>
      <c r="P15" s="24"/>
    </row>
    <row r="16" spans="2:16" ht="13.5" thickBot="1">
      <c r="B16" s="12" t="s">
        <v>32</v>
      </c>
      <c r="C16" s="23">
        <v>0</v>
      </c>
      <c r="D16" s="24">
        <v>0</v>
      </c>
      <c r="E16" s="25">
        <f>D16/D17</f>
        <v>0</v>
      </c>
      <c r="F16" s="24">
        <f>D16+'giugno 2'!$F$16</f>
        <v>0</v>
      </c>
      <c r="G16" s="24"/>
      <c r="H16" s="24"/>
      <c r="I16" s="46"/>
      <c r="J16" s="25"/>
      <c r="K16" s="46"/>
      <c r="L16" s="23"/>
      <c r="M16" s="23"/>
      <c r="N16" s="24"/>
      <c r="O16" s="25"/>
      <c r="P16" s="24"/>
    </row>
    <row r="17" spans="2:16" ht="13.5" thickBot="1">
      <c r="B17" s="78" t="s">
        <v>4</v>
      </c>
      <c r="C17" s="78">
        <f>SUM(C11:C16)</f>
        <v>13</v>
      </c>
      <c r="D17" s="79">
        <f>SUM(D11:D16)</f>
        <v>19087</v>
      </c>
      <c r="E17" s="47">
        <f>SUM(E11:E16)</f>
        <v>1</v>
      </c>
      <c r="F17" s="80">
        <f>SUM(F11:F16)</f>
        <v>74747</v>
      </c>
      <c r="G17" s="78" t="s">
        <v>4</v>
      </c>
      <c r="H17" s="80">
        <f>SUM(H11:H14)</f>
        <v>13</v>
      </c>
      <c r="I17" s="79">
        <f>SUM(I11:I14)</f>
        <v>19087</v>
      </c>
      <c r="J17" s="47">
        <f>SUM(J11:J14)</f>
        <v>1</v>
      </c>
      <c r="K17" s="80">
        <f>SUM(K11:K14)</f>
        <v>74747</v>
      </c>
      <c r="L17" s="78" t="s">
        <v>4</v>
      </c>
      <c r="M17" s="78">
        <f>SUM(M11:M16)</f>
        <v>13</v>
      </c>
      <c r="N17" s="79">
        <f>SUM(N11:N13)</f>
        <v>19087</v>
      </c>
      <c r="O17" s="47">
        <f>SUM(O11:O13)</f>
        <v>1</v>
      </c>
      <c r="P17" s="80">
        <f>SUM(P11:P13)</f>
        <v>74747</v>
      </c>
    </row>
    <row r="18" spans="4:16" ht="12.75">
      <c r="D18" s="27"/>
      <c r="F18" s="27"/>
      <c r="G18" s="27"/>
      <c r="H18" s="27"/>
      <c r="I18" s="27"/>
      <c r="K18" s="27"/>
      <c r="N18" s="27"/>
      <c r="P18" s="27"/>
    </row>
    <row r="19" spans="4:16" ht="12.75">
      <c r="D19" s="27"/>
      <c r="F19" s="27"/>
      <c r="G19" s="27"/>
      <c r="H19" s="27"/>
      <c r="I19" s="27"/>
      <c r="K19" s="27"/>
      <c r="N19" s="27"/>
      <c r="P19" s="27"/>
    </row>
    <row r="20" spans="4:16" ht="12.75">
      <c r="D20" s="28"/>
      <c r="E20" s="29"/>
      <c r="F20" s="28"/>
      <c r="G20" s="28"/>
      <c r="H20" s="28"/>
      <c r="I20" s="28"/>
      <c r="J20" s="29"/>
      <c r="K20" s="28"/>
      <c r="L20" s="29"/>
      <c r="M20" s="29"/>
      <c r="N20" s="28"/>
      <c r="O20" s="29"/>
      <c r="P20" s="28"/>
    </row>
    <row r="21" spans="4:16" ht="12.75">
      <c r="D21" s="27"/>
      <c r="F21" s="27"/>
      <c r="G21" s="27"/>
      <c r="H21" s="27"/>
      <c r="I21" s="27"/>
      <c r="K21" s="27"/>
      <c r="N21" s="27"/>
      <c r="P21" s="27"/>
    </row>
    <row r="22" spans="4:16" ht="12.75">
      <c r="D22" s="27"/>
      <c r="F22" s="27"/>
      <c r="G22" s="27"/>
      <c r="H22" s="27"/>
      <c r="I22" s="27"/>
      <c r="K22" s="27"/>
      <c r="N22" s="27"/>
      <c r="P22" s="27"/>
    </row>
    <row r="23" spans="4:16" ht="12.75">
      <c r="D23" s="27"/>
      <c r="F23" s="27"/>
      <c r="G23" s="27"/>
      <c r="H23" s="27"/>
      <c r="I23" s="27"/>
      <c r="K23" s="27"/>
      <c r="N23" s="27"/>
      <c r="P23" s="27"/>
    </row>
    <row r="24" spans="4:16" ht="12.75">
      <c r="D24" s="27"/>
      <c r="F24" s="27"/>
      <c r="G24" s="27"/>
      <c r="H24" s="27"/>
      <c r="I24" s="27"/>
      <c r="K24" s="27"/>
      <c r="N24" s="27"/>
      <c r="P24" s="27"/>
    </row>
    <row r="25" spans="4:16" ht="12.75">
      <c r="D25" s="27"/>
      <c r="F25" s="27"/>
      <c r="G25" s="27"/>
      <c r="H25" s="27"/>
      <c r="I25" s="27"/>
      <c r="K25" s="27"/>
      <c r="N25" s="27"/>
      <c r="P25" s="27"/>
    </row>
    <row r="26" spans="4:16" ht="12.75">
      <c r="D26" s="27"/>
      <c r="F26" s="27"/>
      <c r="G26" s="27"/>
      <c r="H26" s="27"/>
      <c r="I26" s="27"/>
      <c r="K26" s="27"/>
      <c r="N26" s="27"/>
      <c r="P26" s="27"/>
    </row>
    <row r="27" spans="4:16" ht="12.75">
      <c r="D27" s="27"/>
      <c r="F27" s="27"/>
      <c r="G27" s="27"/>
      <c r="H27" s="27"/>
      <c r="I27" s="27"/>
      <c r="K27" s="27"/>
      <c r="N27" s="27"/>
      <c r="P27" s="27"/>
    </row>
    <row r="28" spans="4:16" ht="12.75">
      <c r="D28" s="27"/>
      <c r="F28" s="27"/>
      <c r="G28" s="27"/>
      <c r="H28" s="27"/>
      <c r="I28" s="27"/>
      <c r="K28" s="27"/>
      <c r="N28" s="27"/>
      <c r="P28" s="27"/>
    </row>
    <row r="29" spans="4:16" ht="12.75">
      <c r="D29" s="27"/>
      <c r="F29" s="27"/>
      <c r="G29" s="27"/>
      <c r="H29" s="27"/>
      <c r="I29" s="27"/>
      <c r="K29" s="27"/>
      <c r="N29" s="27"/>
      <c r="P29" s="27"/>
    </row>
    <row r="30" spans="4:16" ht="12.75">
      <c r="D30" s="30"/>
      <c r="F30" s="27"/>
      <c r="G30" s="27"/>
      <c r="H30" s="27"/>
      <c r="I30" s="27"/>
      <c r="K30" s="27"/>
      <c r="N30" s="27"/>
      <c r="P30" s="27"/>
    </row>
    <row r="31" spans="4:16" ht="12.75">
      <c r="D31" s="27"/>
      <c r="F31" s="27"/>
      <c r="G31" s="27"/>
      <c r="H31" s="27"/>
      <c r="I31" s="27"/>
      <c r="K31" s="27"/>
      <c r="N31" s="27"/>
      <c r="P31" s="27"/>
    </row>
    <row r="32" spans="4:16" ht="12.75">
      <c r="D32" s="27"/>
      <c r="F32" s="27"/>
      <c r="G32" s="27"/>
      <c r="H32" s="27"/>
      <c r="I32" s="27"/>
      <c r="K32" s="27"/>
      <c r="N32" s="27"/>
      <c r="P32" s="27"/>
    </row>
    <row r="33" spans="4:16" ht="12.75">
      <c r="D33" s="27"/>
      <c r="F33" s="27"/>
      <c r="G33" s="27"/>
      <c r="H33" s="27"/>
      <c r="I33" s="27"/>
      <c r="K33" s="27"/>
      <c r="N33" s="27"/>
      <c r="P33" s="27"/>
    </row>
    <row r="34" spans="4:16" ht="12.75">
      <c r="D34" s="27"/>
      <c r="F34" s="27"/>
      <c r="G34" s="27"/>
      <c r="H34" s="27"/>
      <c r="I34" s="27"/>
      <c r="K34" s="27"/>
      <c r="N34" s="27"/>
      <c r="P34" s="27"/>
    </row>
  </sheetData>
  <mergeCells count="8">
    <mergeCell ref="A1:S1"/>
    <mergeCell ref="A2:S2"/>
    <mergeCell ref="A3:S3"/>
    <mergeCell ref="A4:S4"/>
    <mergeCell ref="L7:P7"/>
    <mergeCell ref="B7:F7"/>
    <mergeCell ref="G7:K7"/>
    <mergeCell ref="A5:S5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2010-11-08T11:11:21Z</cp:lastPrinted>
  <dcterms:created xsi:type="dcterms:W3CDTF">2002-01-25T10:43:50Z</dcterms:created>
  <dcterms:modified xsi:type="dcterms:W3CDTF">2011-01-28T12:11:52Z</dcterms:modified>
  <cp:category/>
  <cp:version/>
  <cp:contentType/>
  <cp:contentStatus/>
</cp:coreProperties>
</file>