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900" windowWidth="5955" windowHeight="4575" tabRatio="919" activeTab="13"/>
  </bookViews>
  <sheets>
    <sheet name="gennaio" sheetId="1" r:id="rId1"/>
    <sheet name="gennaio2" sheetId="2" r:id="rId2"/>
    <sheet name="febbraio" sheetId="3" r:id="rId3"/>
    <sheet name="marzo" sheetId="4" r:id="rId4"/>
    <sheet name="aprile" sheetId="5" r:id="rId5"/>
    <sheet name="maggio" sheetId="6" r:id="rId6"/>
    <sheet name="giugno" sheetId="7" r:id="rId7"/>
    <sheet name="luglio" sheetId="8" r:id="rId8"/>
    <sheet name="luglio2" sheetId="9" r:id="rId9"/>
    <sheet name="settembre" sheetId="10" r:id="rId10"/>
    <sheet name="ottobre" sheetId="11" r:id="rId11"/>
    <sheet name="novembre" sheetId="12" r:id="rId12"/>
    <sheet name="dicembre" sheetId="13" r:id="rId13"/>
    <sheet name="TOTALI" sheetId="14" r:id="rId14"/>
  </sheets>
  <definedNames/>
  <calcPr fullCalcOnLoad="1"/>
</workbook>
</file>

<file path=xl/sharedStrings.xml><?xml version="1.0" encoding="utf-8"?>
<sst xmlns="http://schemas.openxmlformats.org/spreadsheetml/2006/main" count="944" uniqueCount="61">
  <si>
    <t xml:space="preserve">II.CC. </t>
  </si>
  <si>
    <t>PROVINCIA (2)</t>
  </si>
  <si>
    <t>PROV.</t>
  </si>
  <si>
    <t>TOT.</t>
  </si>
  <si>
    <t>N.</t>
  </si>
  <si>
    <t>%</t>
  </si>
  <si>
    <t>TS</t>
  </si>
  <si>
    <t>GO</t>
  </si>
  <si>
    <t>UD</t>
  </si>
  <si>
    <t>MC</t>
  </si>
  <si>
    <t>PN</t>
  </si>
  <si>
    <t>L.8/70</t>
  </si>
  <si>
    <t>LEGGI (3)</t>
  </si>
  <si>
    <t>FC</t>
  </si>
  <si>
    <t>DOCUMENTAZIONE STATISTICA</t>
  </si>
  <si>
    <t>BAV</t>
  </si>
  <si>
    <t>(importi in migliaia di EURO)</t>
  </si>
  <si>
    <t>nel mese</t>
  </si>
  <si>
    <t>Importi</t>
  </si>
  <si>
    <t xml:space="preserve">LEGGI </t>
  </si>
  <si>
    <t>LEGGI</t>
  </si>
  <si>
    <t>BCC</t>
  </si>
  <si>
    <t>IMP. DA</t>
  </si>
  <si>
    <t>EVIDENZA PER ISTITUTI CONVENZIONATI (II.CC.), PROVINCIA (PROV.)  E DATORI DI FONDI (LEGGI)</t>
  </si>
  <si>
    <t>nel</t>
  </si>
  <si>
    <t xml:space="preserve">N° totale </t>
  </si>
  <si>
    <t>N°totale</t>
  </si>
  <si>
    <t>totali nel</t>
  </si>
  <si>
    <t>L.198/76</t>
  </si>
  <si>
    <t>sul totale</t>
  </si>
  <si>
    <t>CIV</t>
  </si>
  <si>
    <t>mese</t>
  </si>
  <si>
    <t>L. 8/70</t>
  </si>
  <si>
    <t>Unicredit Spa</t>
  </si>
  <si>
    <t>Cassa di Risparmio del FVG Spa</t>
  </si>
  <si>
    <t>Banca Mediocredito del FVG Spa</t>
  </si>
  <si>
    <t>Banca Antonveneta Spa</t>
  </si>
  <si>
    <t>Federazione delle Banche di Credito Cooperativo del FVG</t>
  </si>
  <si>
    <t>ISTITUTI (1)*</t>
  </si>
  <si>
    <t>*ISTITUTI</t>
  </si>
  <si>
    <t>Banca di Cividale Spa</t>
  </si>
  <si>
    <t>CONCESSIONI DI MUTUO DELIBERATE DAL COMITATO F.R.I.E. NEL 2013</t>
  </si>
  <si>
    <t>SITUAZIONE AL - POST RN CO N.1 DEL 03.01.2013</t>
  </si>
  <si>
    <t>SITUAZIONE AL - POST RN CO N.2 DEL 28.01.2013</t>
  </si>
  <si>
    <t>SITUAZIONE AL - POST RN CO N.3 DEL 25.02.2013</t>
  </si>
  <si>
    <t>Concessioni deliberate nel 2013 per Istituto*</t>
  </si>
  <si>
    <t>Concessioni deliberate nel 2013 per Provincia</t>
  </si>
  <si>
    <t>Concessioni deliberate nel 2013 per Leggi</t>
  </si>
  <si>
    <t>FR</t>
  </si>
  <si>
    <t>Banca Popolare Friuladria Spa</t>
  </si>
  <si>
    <t>SITUAZIONE AL - POST RN CO N.4 DEL 18.03.2013</t>
  </si>
  <si>
    <t>SITUAZIONE AL - POST RN CO N.5 DEL 15.04.2013</t>
  </si>
  <si>
    <t>SITUAZIONE AL - POST RN CO N.6 DEL 06.05.2013</t>
  </si>
  <si>
    <t>SITUAZIONE AL - POST RN CO N.7 DEL 03.06.2013</t>
  </si>
  <si>
    <t>SITUAZIONE AL - POST RN CO N.8 DEL 01.07.2013</t>
  </si>
  <si>
    <t>SITUAZIONE AL - POST RN CO N.9 DEL 29.07.2013</t>
  </si>
  <si>
    <t>SITUAZIONE AL - POST RN CO N.11 DEL 16.09.2013</t>
  </si>
  <si>
    <t>SITUAZIONE AL - POST RN CO N.12 DEL 14.10.2013</t>
  </si>
  <si>
    <t>SITUAZIONE AL - POST RN CO N.13 DEL 11.11.2013</t>
  </si>
  <si>
    <t>SITUAZIONE AL - POST RN CO N.14 DEL 16.12.2013</t>
  </si>
  <si>
    <t>RIEPILOGO SITUAZIONE AL 16.12.2013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</si>
</sst>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  <numFmt numFmtId="172" formatCode="dd/mm/yy"/>
    <numFmt numFmtId="173" formatCode="0.000%"/>
    <numFmt numFmtId="174" formatCode="0.0000%"/>
    <numFmt numFmtId="175" formatCode="#,##0.0;[Red]\-#,##0.0"/>
    <numFmt numFmtId="176" formatCode="#,##0.0"/>
    <numFmt numFmtId="177" formatCode="0.000"/>
    <numFmt numFmtId="178" formatCode="#,##0.000"/>
    <numFmt numFmtId="179" formatCode="#,##0.0000"/>
    <numFmt numFmtId="180" formatCode="#,##0.000;[Red]\-#,##0.000"/>
    <numFmt numFmtId="181" formatCode="#,##0.0000;[Red]\-#,##0.00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sz val="11"/>
      <name val="Arial"/>
      <family val="0"/>
    </font>
    <font>
      <sz val="10.5"/>
      <name val="Arial"/>
      <family val="0"/>
    </font>
    <font>
      <sz val="9"/>
      <name val="Arial"/>
      <family val="2"/>
    </font>
    <font>
      <b/>
      <sz val="8.5"/>
      <name val="Arial"/>
      <family val="2"/>
    </font>
    <font>
      <b/>
      <sz val="10.5"/>
      <name val="Arial"/>
      <family val="2"/>
    </font>
    <font>
      <sz val="11.75"/>
      <name val="Arial"/>
      <family val="0"/>
    </font>
    <font>
      <b/>
      <sz val="9.75"/>
      <name val="Arial"/>
      <family val="2"/>
    </font>
    <font>
      <sz val="9.5"/>
      <name val="Arial"/>
      <family val="0"/>
    </font>
    <font>
      <sz val="10"/>
      <name val="Tahoma"/>
      <family val="2"/>
    </font>
    <font>
      <u val="single"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.25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70" fontId="0" fillId="0" borderId="0" xfId="0" applyNumberFormat="1" applyAlignment="1">
      <alignment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171" fontId="16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171" fontId="16" fillId="0" borderId="4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3" fontId="17" fillId="0" borderId="0" xfId="0" applyNumberFormat="1" applyFont="1" applyAlignment="1">
      <alignment/>
    </xf>
    <xf numFmtId="0" fontId="18" fillId="0" borderId="1" xfId="0" applyFont="1" applyBorder="1" applyAlignment="1">
      <alignment horizontal="center"/>
    </xf>
    <xf numFmtId="3" fontId="18" fillId="0" borderId="4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71" fontId="16" fillId="0" borderId="3" xfId="0" applyNumberFormat="1" applyFont="1" applyBorder="1" applyAlignment="1">
      <alignment horizontal="center"/>
    </xf>
    <xf numFmtId="172" fontId="18" fillId="0" borderId="4" xfId="0" applyNumberFormat="1" applyFont="1" applyBorder="1" applyAlignment="1">
      <alignment horizontal="center"/>
    </xf>
    <xf numFmtId="3" fontId="16" fillId="0" borderId="8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165" fontId="15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5" fillId="0" borderId="9" xfId="0" applyFont="1" applyBorder="1" applyAlignment="1">
      <alignment horizontal="center"/>
    </xf>
    <xf numFmtId="3" fontId="15" fillId="0" borderId="9" xfId="0" applyNumberFormat="1" applyFont="1" applyBorder="1" applyAlignment="1">
      <alignment horizontal="center"/>
    </xf>
    <xf numFmtId="40" fontId="13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171" fontId="16" fillId="0" borderId="0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171" fontId="16" fillId="0" borderId="10" xfId="0" applyNumberFormat="1" applyFont="1" applyBorder="1" applyAlignment="1">
      <alignment horizontal="center"/>
    </xf>
    <xf numFmtId="171" fontId="16" fillId="0" borderId="11" xfId="0" applyNumberFormat="1" applyFont="1" applyBorder="1" applyAlignment="1">
      <alignment horizontal="center"/>
    </xf>
    <xf numFmtId="171" fontId="15" fillId="0" borderId="9" xfId="0" applyNumberFormat="1" applyFont="1" applyBorder="1" applyAlignment="1">
      <alignment horizontal="center"/>
    </xf>
    <xf numFmtId="171" fontId="16" fillId="0" borderId="12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0" fontId="15" fillId="0" borderId="9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71" fontId="16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4" fontId="13" fillId="0" borderId="0" xfId="0" applyNumberFormat="1" applyFont="1" applyAlignment="1">
      <alignment/>
    </xf>
    <xf numFmtId="4" fontId="0" fillId="0" borderId="0" xfId="0" applyNumberFormat="1" applyAlignment="1">
      <alignment/>
    </xf>
    <xf numFmtId="171" fontId="16" fillId="0" borderId="13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3" fontId="16" fillId="0" borderId="4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center"/>
    </xf>
    <xf numFmtId="178" fontId="0" fillId="0" borderId="0" xfId="0" applyNumberFormat="1" applyAlignment="1">
      <alignment/>
    </xf>
    <xf numFmtId="178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6" fillId="0" borderId="8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6" xfId="0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3" fontId="15" fillId="0" borderId="14" xfId="0" applyNumberFormat="1" applyFont="1" applyBorder="1" applyAlignment="1">
      <alignment horizontal="center"/>
    </xf>
    <xf numFmtId="3" fontId="15" fillId="0" borderId="15" xfId="0" applyNumberFormat="1" applyFont="1" applyBorder="1" applyAlignment="1">
      <alignment horizontal="center"/>
    </xf>
    <xf numFmtId="3" fontId="15" fillId="0" borderId="16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7" fillId="0" borderId="9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232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175"/>
          <c:w val="0.68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gennaio!$B$11:$B$17</c:f>
              <c:strCache/>
            </c:strRef>
          </c:cat>
          <c:val>
            <c:numRef>
              <c:f>gennaio!$F$11:$F$17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5"/>
          <c:y val="0.36175"/>
          <c:w val="0.6857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marzo!$B$11:$B$17</c:f>
              <c:strCache/>
            </c:strRef>
          </c:cat>
          <c:val>
            <c:numRef>
              <c:f>marzo!$F$11:$F$17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marzo!$L$11:$L$13</c:f>
              <c:strCache/>
            </c:strRef>
          </c:cat>
          <c:val>
            <c:numRef>
              <c:f>marzo!$P$11:$P$13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25"/>
          <c:y val="0.295"/>
          <c:w val="0.7565"/>
          <c:h val="0.4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marzo!$G$11:$G$14</c:f>
              <c:strCache/>
            </c:strRef>
          </c:cat>
          <c:val>
            <c:numRef>
              <c:f>marzo!$K$11:$K$14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5"/>
          <c:y val="0.36175"/>
          <c:w val="0.6862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aprile!$B$11:$B$17</c:f>
              <c:strCache/>
            </c:strRef>
          </c:cat>
          <c:val>
            <c:numRef>
              <c:f>aprile!$F$11:$F$17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aprile!$L$11:$L$13</c:f>
              <c:strCache/>
            </c:strRef>
          </c:cat>
          <c:val>
            <c:numRef>
              <c:f>aprile!$P$11:$P$13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025"/>
          <c:y val="0.295"/>
          <c:w val="0.75825"/>
          <c:h val="0.4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aprile!$G$11:$G$14</c:f>
              <c:strCache/>
            </c:strRef>
          </c:cat>
          <c:val>
            <c:numRef>
              <c:f>aprile!$K$11:$K$14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5"/>
          <c:y val="0.36175"/>
          <c:w val="0.6857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maggio!$B$11:$B$17</c:f>
              <c:strCache/>
            </c:strRef>
          </c:cat>
          <c:val>
            <c:numRef>
              <c:f>maggio!$F$11:$F$17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maggio!$L$11:$L$13</c:f>
              <c:strCache/>
            </c:strRef>
          </c:cat>
          <c:val>
            <c:numRef>
              <c:f>maggio!$P$11:$P$13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"/>
          <c:y val="0.295"/>
          <c:w val="0.75725"/>
          <c:h val="0.4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maggio!$G$11:$G$14</c:f>
              <c:strCache/>
            </c:strRef>
          </c:cat>
          <c:val>
            <c:numRef>
              <c:f>maggio!$K$11:$K$14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5"/>
          <c:y val="0.36175"/>
          <c:w val="0.6857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giugno!$B$11:$B$17</c:f>
              <c:strCache/>
            </c:strRef>
          </c:cat>
          <c:val>
            <c:numRef>
              <c:f>giugno!$F$11:$F$17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gennaio!$L$11:$L$13</c:f>
              <c:strCache/>
            </c:strRef>
          </c:cat>
          <c:val>
            <c:numRef>
              <c:f>gennaio!$P$11:$P$13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giugno!$L$11:$L$13</c:f>
              <c:strCache/>
            </c:strRef>
          </c:cat>
          <c:val>
            <c:numRef>
              <c:f>giugno!$P$11:$P$13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"/>
          <c:y val="0.295"/>
          <c:w val="0.755"/>
          <c:h val="0.4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giugno!$G$11:$G$14</c:f>
              <c:strCache/>
            </c:strRef>
          </c:cat>
          <c:val>
            <c:numRef>
              <c:f>giugno!$K$11:$K$14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5"/>
          <c:y val="0.36175"/>
          <c:w val="0.6857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luglio!$B$11:$B$17</c:f>
              <c:strCache/>
            </c:strRef>
          </c:cat>
          <c:val>
            <c:numRef>
              <c:f>luglio!$F$11:$F$17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luglio!$L$11:$L$13</c:f>
              <c:strCache/>
            </c:strRef>
          </c:cat>
          <c:val>
            <c:numRef>
              <c:f>luglio!$P$11:$P$13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"/>
          <c:y val="0.295"/>
          <c:w val="0.75675"/>
          <c:h val="0.4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luglio!$G$11:$G$14</c:f>
              <c:strCache/>
            </c:strRef>
          </c:cat>
          <c:val>
            <c:numRef>
              <c:f>luglio!$K$11:$K$14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5"/>
          <c:y val="0.36175"/>
          <c:w val="0.6857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luglio2!$B$11:$B$17</c:f>
              <c:strCache/>
            </c:strRef>
          </c:cat>
          <c:val>
            <c:numRef>
              <c:f>luglio2!$F$11:$F$17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luglio2!$L$11:$L$13</c:f>
              <c:strCache/>
            </c:strRef>
          </c:cat>
          <c:val>
            <c:numRef>
              <c:f>luglio2!$P$11:$P$13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075"/>
          <c:y val="0.295"/>
          <c:w val="0.7575"/>
          <c:h val="0.4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luglio2!$G$11:$G$14</c:f>
              <c:strCache/>
            </c:strRef>
          </c:cat>
          <c:val>
            <c:numRef>
              <c:f>luglio2!$K$11:$K$14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5"/>
          <c:y val="0.36175"/>
          <c:w val="0.6857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settembre!$B$11:$B$17</c:f>
              <c:strCache/>
            </c:strRef>
          </c:cat>
          <c:val>
            <c:numRef>
              <c:f>settembre!$F$11:$F$17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settembre!$L$11:$L$13</c:f>
              <c:strCache/>
            </c:strRef>
          </c:cat>
          <c:val>
            <c:numRef>
              <c:f>settembre!$P$11:$P$13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725"/>
          <c:w val="0.75625"/>
          <c:h val="0.40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gennaio!$G$11:$G$14</c:f>
              <c:strCache/>
            </c:strRef>
          </c:cat>
          <c:val>
            <c:numRef>
              <c:f>gennaio!$K$11:$K$14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075"/>
          <c:y val="0.295"/>
          <c:w val="0.7575"/>
          <c:h val="0.4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settembre!$G$11:$G$14</c:f>
              <c:strCache/>
            </c:strRef>
          </c:cat>
          <c:val>
            <c:numRef>
              <c:f>settembre!$K$11:$K$14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5"/>
          <c:y val="0.36175"/>
          <c:w val="0.6857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ottobre!$B$11:$B$17</c:f>
              <c:strCache/>
            </c:strRef>
          </c:cat>
          <c:val>
            <c:numRef>
              <c:f>ottobre!$F$11:$F$17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ottobre!$L$11:$L$13</c:f>
              <c:strCache/>
            </c:strRef>
          </c:cat>
          <c:val>
            <c:numRef>
              <c:f>ottobre!$P$11:$P$13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075"/>
          <c:y val="0.295"/>
          <c:w val="0.7575"/>
          <c:h val="0.4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ottobre!$G$11:$G$14</c:f>
              <c:strCache/>
            </c:strRef>
          </c:cat>
          <c:val>
            <c:numRef>
              <c:f>ottobre!$K$11:$K$14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5"/>
          <c:y val="0.36175"/>
          <c:w val="0.6857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novembre!$B$11:$B$17</c:f>
              <c:strCache/>
            </c:strRef>
          </c:cat>
          <c:val>
            <c:numRef>
              <c:f>novembre!$F$11:$F$17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novembre!$L$11:$L$13</c:f>
              <c:strCache/>
            </c:strRef>
          </c:cat>
          <c:val>
            <c:numRef>
              <c:f>novembre!$P$11:$P$13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075"/>
          <c:y val="0.295"/>
          <c:w val="0.7575"/>
          <c:h val="0.4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novembre!$G$11:$G$14</c:f>
              <c:strCache/>
            </c:strRef>
          </c:cat>
          <c:val>
            <c:numRef>
              <c:f>novembre!$K$11:$K$14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5"/>
          <c:y val="0.36175"/>
          <c:w val="0.6857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dicembre!$B$11:$B$17</c:f>
              <c:strCache/>
            </c:strRef>
          </c:cat>
          <c:val>
            <c:numRef>
              <c:f>dicembre!$F$11:$F$17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dicembre!$L$11:$L$13</c:f>
              <c:strCache/>
            </c:strRef>
          </c:cat>
          <c:val>
            <c:numRef>
              <c:f>dicembre!$P$11:$P$13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075"/>
          <c:y val="0.295"/>
          <c:w val="0.75775"/>
          <c:h val="0.4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dicembre!$G$11:$G$14</c:f>
              <c:strCache/>
            </c:strRef>
          </c:cat>
          <c:val>
            <c:numRef>
              <c:f>dicembre!$K$11:$K$14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5"/>
          <c:y val="0.36175"/>
          <c:w val="0.6857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gennaio2!$B$11:$B$17</c:f>
              <c:strCache/>
            </c:strRef>
          </c:cat>
          <c:val>
            <c:numRef>
              <c:f>gennaio2!$F$11:$F$17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65"/>
          <c:y val="0.4445"/>
          <c:w val="0.585"/>
          <c:h val="0.43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TOTALI!$B$11:$B$17</c:f>
              <c:strCache/>
            </c:strRef>
          </c:cat>
          <c:val>
            <c:numRef>
              <c:f>TOTALI!$D$11:$D$17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25"/>
          <c:y val="0.35875"/>
          <c:w val="0.599"/>
          <c:h val="0.444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TOTALI!$J$11:$J$13</c:f>
              <c:strCache/>
            </c:strRef>
          </c:cat>
          <c:val>
            <c:numRef>
              <c:f>TOTALI!$L$11:$L$13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CONCESSIONI PER PROVINCIA</a:t>
            </a:r>
          </a:p>
        </c:rich>
      </c:tx>
      <c:layout>
        <c:manualLayout>
          <c:xMode val="factor"/>
          <c:yMode val="factor"/>
          <c:x val="-0.00275"/>
          <c:y val="0.008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25"/>
          <c:y val="0.3725"/>
          <c:w val="0.8335"/>
          <c:h val="0.41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TOTALI!$F$11:$F$14</c:f>
              <c:strCache/>
            </c:strRef>
          </c:cat>
          <c:val>
            <c:numRef>
              <c:f>TOTALI!$H$11:$H$14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gennaio2!$L$11:$L$13</c:f>
              <c:strCache/>
            </c:strRef>
          </c:cat>
          <c:val>
            <c:numRef>
              <c:f>gennaio2!$P$11:$P$13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05"/>
          <c:y val="0.295"/>
          <c:w val="0.758"/>
          <c:h val="0.4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gennaio2!$G$11:$G$14</c:f>
              <c:strCache/>
            </c:strRef>
          </c:cat>
          <c:val>
            <c:numRef>
              <c:f>gennaio2!$K$11:$K$14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5"/>
          <c:y val="0.36175"/>
          <c:w val="0.6857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febbraio!$B$11:$B$17</c:f>
              <c:strCache/>
            </c:strRef>
          </c:cat>
          <c:val>
            <c:numRef>
              <c:f>febbraio!$F$11:$F$17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febbraio!$L$11:$L$13</c:f>
              <c:strCache/>
            </c:strRef>
          </c:cat>
          <c:val>
            <c:numRef>
              <c:f>febbraio!$P$11:$P$13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75"/>
          <c:y val="0.295"/>
          <c:w val="0.756"/>
          <c:h val="0.4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febbraio!$G$11:$G$14</c:f>
              <c:strCache/>
            </c:strRef>
          </c:cat>
          <c:val>
            <c:numRef>
              <c:f>febbraio!$K$11:$K$14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228600</xdr:colOff>
      <xdr:row>35</xdr:row>
      <xdr:rowOff>47625</xdr:rowOff>
    </xdr:to>
    <xdr:graphicFrame>
      <xdr:nvGraphicFramePr>
        <xdr:cNvPr id="1" name="Chart 15"/>
        <xdr:cNvGraphicFramePr/>
      </xdr:nvGraphicFramePr>
      <xdr:xfrm>
        <a:off x="133350" y="3209925"/>
        <a:ext cx="3695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3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9525</xdr:rowOff>
    </xdr:from>
    <xdr:to>
      <xdr:col>12</xdr:col>
      <xdr:colOff>495300</xdr:colOff>
      <xdr:row>35</xdr:row>
      <xdr:rowOff>38100</xdr:rowOff>
    </xdr:to>
    <xdr:graphicFrame>
      <xdr:nvGraphicFramePr>
        <xdr:cNvPr id="3" name="Chart 22"/>
        <xdr:cNvGraphicFramePr/>
      </xdr:nvGraphicFramePr>
      <xdr:xfrm>
        <a:off x="3876675" y="3219450"/>
        <a:ext cx="356235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219075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9925"/>
        <a:ext cx="3705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2475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19</xdr:row>
      <xdr:rowOff>0</xdr:rowOff>
    </xdr:from>
    <xdr:to>
      <xdr:col>12</xdr:col>
      <xdr:colOff>485775</xdr:colOff>
      <xdr:row>35</xdr:row>
      <xdr:rowOff>47625</xdr:rowOff>
    </xdr:to>
    <xdr:graphicFrame>
      <xdr:nvGraphicFramePr>
        <xdr:cNvPr id="3" name="Chart 3"/>
        <xdr:cNvGraphicFramePr/>
      </xdr:nvGraphicFramePr>
      <xdr:xfrm>
        <a:off x="3905250" y="3209925"/>
        <a:ext cx="35433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219075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9925"/>
        <a:ext cx="3705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2475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19</xdr:row>
      <xdr:rowOff>0</xdr:rowOff>
    </xdr:from>
    <xdr:to>
      <xdr:col>12</xdr:col>
      <xdr:colOff>485775</xdr:colOff>
      <xdr:row>35</xdr:row>
      <xdr:rowOff>47625</xdr:rowOff>
    </xdr:to>
    <xdr:graphicFrame>
      <xdr:nvGraphicFramePr>
        <xdr:cNvPr id="3" name="Chart 3"/>
        <xdr:cNvGraphicFramePr/>
      </xdr:nvGraphicFramePr>
      <xdr:xfrm>
        <a:off x="3905250" y="3209925"/>
        <a:ext cx="35433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219075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9925"/>
        <a:ext cx="3705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2475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19</xdr:row>
      <xdr:rowOff>0</xdr:rowOff>
    </xdr:from>
    <xdr:to>
      <xdr:col>12</xdr:col>
      <xdr:colOff>485775</xdr:colOff>
      <xdr:row>35</xdr:row>
      <xdr:rowOff>47625</xdr:rowOff>
    </xdr:to>
    <xdr:graphicFrame>
      <xdr:nvGraphicFramePr>
        <xdr:cNvPr id="3" name="Chart 3"/>
        <xdr:cNvGraphicFramePr/>
      </xdr:nvGraphicFramePr>
      <xdr:xfrm>
        <a:off x="3905250" y="3209925"/>
        <a:ext cx="35433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219075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9925"/>
        <a:ext cx="3705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2475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19</xdr:row>
      <xdr:rowOff>0</xdr:rowOff>
    </xdr:from>
    <xdr:to>
      <xdr:col>12</xdr:col>
      <xdr:colOff>485775</xdr:colOff>
      <xdr:row>35</xdr:row>
      <xdr:rowOff>47625</xdr:rowOff>
    </xdr:to>
    <xdr:graphicFrame>
      <xdr:nvGraphicFramePr>
        <xdr:cNvPr id="3" name="Chart 3"/>
        <xdr:cNvGraphicFramePr/>
      </xdr:nvGraphicFramePr>
      <xdr:xfrm>
        <a:off x="3905250" y="3209925"/>
        <a:ext cx="35433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152400</xdr:rowOff>
    </xdr:from>
    <xdr:to>
      <xdr:col>5</xdr:col>
      <xdr:colOff>257175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142875" y="3114675"/>
        <a:ext cx="39719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390525</xdr:colOff>
      <xdr:row>19</xdr:row>
      <xdr:rowOff>9525</xdr:rowOff>
    </xdr:from>
    <xdr:to>
      <xdr:col>16</xdr:col>
      <xdr:colOff>0</xdr:colOff>
      <xdr:row>35</xdr:row>
      <xdr:rowOff>47625</xdr:rowOff>
    </xdr:to>
    <xdr:graphicFrame>
      <xdr:nvGraphicFramePr>
        <xdr:cNvPr id="2" name="Chart 2"/>
        <xdr:cNvGraphicFramePr/>
      </xdr:nvGraphicFramePr>
      <xdr:xfrm>
        <a:off x="7391400" y="3133725"/>
        <a:ext cx="38004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323850</xdr:colOff>
      <xdr:row>18</xdr:row>
      <xdr:rowOff>152400</xdr:rowOff>
    </xdr:from>
    <xdr:to>
      <xdr:col>10</xdr:col>
      <xdr:colOff>285750</xdr:colOff>
      <xdr:row>35</xdr:row>
      <xdr:rowOff>47625</xdr:rowOff>
    </xdr:to>
    <xdr:graphicFrame>
      <xdr:nvGraphicFramePr>
        <xdr:cNvPr id="3" name="Chart 3"/>
        <xdr:cNvGraphicFramePr/>
      </xdr:nvGraphicFramePr>
      <xdr:xfrm>
        <a:off x="4181475" y="3114675"/>
        <a:ext cx="310515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219075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9925"/>
        <a:ext cx="3705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2475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19</xdr:row>
      <xdr:rowOff>0</xdr:rowOff>
    </xdr:from>
    <xdr:to>
      <xdr:col>12</xdr:col>
      <xdr:colOff>504825</xdr:colOff>
      <xdr:row>35</xdr:row>
      <xdr:rowOff>47625</xdr:rowOff>
    </xdr:to>
    <xdr:graphicFrame>
      <xdr:nvGraphicFramePr>
        <xdr:cNvPr id="3" name="Chart 3"/>
        <xdr:cNvGraphicFramePr/>
      </xdr:nvGraphicFramePr>
      <xdr:xfrm>
        <a:off x="3924300" y="3209925"/>
        <a:ext cx="35433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219075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9925"/>
        <a:ext cx="3705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2475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19</xdr:row>
      <xdr:rowOff>0</xdr:rowOff>
    </xdr:from>
    <xdr:to>
      <xdr:col>12</xdr:col>
      <xdr:colOff>504825</xdr:colOff>
      <xdr:row>35</xdr:row>
      <xdr:rowOff>47625</xdr:rowOff>
    </xdr:to>
    <xdr:graphicFrame>
      <xdr:nvGraphicFramePr>
        <xdr:cNvPr id="3" name="Chart 3"/>
        <xdr:cNvGraphicFramePr/>
      </xdr:nvGraphicFramePr>
      <xdr:xfrm>
        <a:off x="3905250" y="3209925"/>
        <a:ext cx="35623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219075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9925"/>
        <a:ext cx="3705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2475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19</xdr:row>
      <xdr:rowOff>0</xdr:rowOff>
    </xdr:from>
    <xdr:to>
      <xdr:col>12</xdr:col>
      <xdr:colOff>504825</xdr:colOff>
      <xdr:row>35</xdr:row>
      <xdr:rowOff>47625</xdr:rowOff>
    </xdr:to>
    <xdr:graphicFrame>
      <xdr:nvGraphicFramePr>
        <xdr:cNvPr id="3" name="Chart 3"/>
        <xdr:cNvGraphicFramePr/>
      </xdr:nvGraphicFramePr>
      <xdr:xfrm>
        <a:off x="3905250" y="3209925"/>
        <a:ext cx="35623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219075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9925"/>
        <a:ext cx="3705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2475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19</xdr:row>
      <xdr:rowOff>0</xdr:rowOff>
    </xdr:from>
    <xdr:to>
      <xdr:col>12</xdr:col>
      <xdr:colOff>485775</xdr:colOff>
      <xdr:row>35</xdr:row>
      <xdr:rowOff>47625</xdr:rowOff>
    </xdr:to>
    <xdr:graphicFrame>
      <xdr:nvGraphicFramePr>
        <xdr:cNvPr id="3" name="Chart 3"/>
        <xdr:cNvGraphicFramePr/>
      </xdr:nvGraphicFramePr>
      <xdr:xfrm>
        <a:off x="3905250" y="3209925"/>
        <a:ext cx="35433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219075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9925"/>
        <a:ext cx="3705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2475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19</xdr:row>
      <xdr:rowOff>0</xdr:rowOff>
    </xdr:from>
    <xdr:to>
      <xdr:col>12</xdr:col>
      <xdr:colOff>476250</xdr:colOff>
      <xdr:row>35</xdr:row>
      <xdr:rowOff>47625</xdr:rowOff>
    </xdr:to>
    <xdr:graphicFrame>
      <xdr:nvGraphicFramePr>
        <xdr:cNvPr id="3" name="Chart 3"/>
        <xdr:cNvGraphicFramePr/>
      </xdr:nvGraphicFramePr>
      <xdr:xfrm>
        <a:off x="3905250" y="3209925"/>
        <a:ext cx="353377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219075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9925"/>
        <a:ext cx="3705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2475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19</xdr:row>
      <xdr:rowOff>0</xdr:rowOff>
    </xdr:from>
    <xdr:to>
      <xdr:col>12</xdr:col>
      <xdr:colOff>495300</xdr:colOff>
      <xdr:row>35</xdr:row>
      <xdr:rowOff>47625</xdr:rowOff>
    </xdr:to>
    <xdr:graphicFrame>
      <xdr:nvGraphicFramePr>
        <xdr:cNvPr id="3" name="Chart 3"/>
        <xdr:cNvGraphicFramePr/>
      </xdr:nvGraphicFramePr>
      <xdr:xfrm>
        <a:off x="3905250" y="3209925"/>
        <a:ext cx="355282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219075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9925"/>
        <a:ext cx="3705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2475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19</xdr:row>
      <xdr:rowOff>0</xdr:rowOff>
    </xdr:from>
    <xdr:to>
      <xdr:col>12</xdr:col>
      <xdr:colOff>476250</xdr:colOff>
      <xdr:row>35</xdr:row>
      <xdr:rowOff>47625</xdr:rowOff>
    </xdr:to>
    <xdr:graphicFrame>
      <xdr:nvGraphicFramePr>
        <xdr:cNvPr id="3" name="Chart 3"/>
        <xdr:cNvGraphicFramePr/>
      </xdr:nvGraphicFramePr>
      <xdr:xfrm>
        <a:off x="3905250" y="3209925"/>
        <a:ext cx="353377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219075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9925"/>
        <a:ext cx="3705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2475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19</xdr:row>
      <xdr:rowOff>0</xdr:rowOff>
    </xdr:from>
    <xdr:to>
      <xdr:col>12</xdr:col>
      <xdr:colOff>485775</xdr:colOff>
      <xdr:row>35</xdr:row>
      <xdr:rowOff>47625</xdr:rowOff>
    </xdr:to>
    <xdr:graphicFrame>
      <xdr:nvGraphicFramePr>
        <xdr:cNvPr id="3" name="Chart 3"/>
        <xdr:cNvGraphicFramePr/>
      </xdr:nvGraphicFramePr>
      <xdr:xfrm>
        <a:off x="3905250" y="3209925"/>
        <a:ext cx="35433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K40" sqref="K40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9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2.75">
      <c r="A2" s="89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2.75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5" customHeight="1">
      <c r="A4" s="90" t="s">
        <v>42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19" ht="15.75" customHeight="1">
      <c r="A5" s="89" t="s">
        <v>16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91" t="s">
        <v>38</v>
      </c>
      <c r="C7" s="92"/>
      <c r="D7" s="92"/>
      <c r="E7" s="92"/>
      <c r="F7" s="93"/>
      <c r="G7" s="91" t="s">
        <v>1</v>
      </c>
      <c r="H7" s="92"/>
      <c r="I7" s="92"/>
      <c r="J7" s="92"/>
      <c r="K7" s="93"/>
      <c r="L7" s="94" t="s">
        <v>12</v>
      </c>
      <c r="M7" s="95"/>
      <c r="N7" s="95"/>
      <c r="O7" s="95"/>
      <c r="P7" s="96"/>
      <c r="T7" s="2"/>
    </row>
    <row r="8" spans="2:20" ht="12.75">
      <c r="B8" s="19"/>
      <c r="C8" s="8" t="s">
        <v>4</v>
      </c>
      <c r="D8" s="9" t="s">
        <v>18</v>
      </c>
      <c r="E8" s="7" t="s">
        <v>5</v>
      </c>
      <c r="F8" s="27" t="s">
        <v>3</v>
      </c>
      <c r="G8" s="19"/>
      <c r="H8" s="7" t="s">
        <v>4</v>
      </c>
      <c r="I8" s="9" t="s">
        <v>18</v>
      </c>
      <c r="J8" s="7" t="s">
        <v>5</v>
      </c>
      <c r="K8" s="27" t="s">
        <v>3</v>
      </c>
      <c r="L8" s="7"/>
      <c r="M8" s="7" t="s">
        <v>4</v>
      </c>
      <c r="N8" s="9" t="s">
        <v>18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17</v>
      </c>
      <c r="D9" s="9" t="s">
        <v>17</v>
      </c>
      <c r="E9" s="36" t="s">
        <v>24</v>
      </c>
      <c r="F9" s="28" t="s">
        <v>22</v>
      </c>
      <c r="G9" s="11" t="s">
        <v>2</v>
      </c>
      <c r="H9" s="11" t="s">
        <v>17</v>
      </c>
      <c r="I9" s="9" t="s">
        <v>17</v>
      </c>
      <c r="J9" s="36" t="s">
        <v>24</v>
      </c>
      <c r="K9" s="28" t="s">
        <v>22</v>
      </c>
      <c r="L9" s="10" t="s">
        <v>19</v>
      </c>
      <c r="M9" s="10" t="s">
        <v>17</v>
      </c>
      <c r="N9" s="9" t="s">
        <v>17</v>
      </c>
      <c r="O9" s="36" t="s">
        <v>24</v>
      </c>
      <c r="P9" s="28" t="s">
        <v>22</v>
      </c>
    </row>
    <row r="10" spans="2:16" ht="13.5" thickBot="1">
      <c r="B10" s="13"/>
      <c r="C10" s="14"/>
      <c r="D10" s="16"/>
      <c r="E10" s="22" t="s">
        <v>31</v>
      </c>
      <c r="F10" s="33">
        <v>41275</v>
      </c>
      <c r="G10" s="15"/>
      <c r="H10" s="15"/>
      <c r="I10" s="16"/>
      <c r="J10" s="22" t="s">
        <v>31</v>
      </c>
      <c r="K10" s="33">
        <f>F10</f>
        <v>41275</v>
      </c>
      <c r="L10" s="13"/>
      <c r="M10" s="13"/>
      <c r="N10" s="16"/>
      <c r="O10" s="22" t="s">
        <v>31</v>
      </c>
      <c r="P10" s="33">
        <f>F10</f>
        <v>41275</v>
      </c>
    </row>
    <row r="11" spans="2:16" ht="12.75">
      <c r="B11" s="7" t="s">
        <v>6</v>
      </c>
      <c r="C11" s="30">
        <v>0</v>
      </c>
      <c r="D11" s="17">
        <v>0</v>
      </c>
      <c r="E11" s="18">
        <f aca="true" t="shared" si="0" ref="E11:E17">F11/$D$18</f>
        <v>0</v>
      </c>
      <c r="F11" s="17">
        <f aca="true" t="shared" si="1" ref="F11:F17">D11</f>
        <v>0</v>
      </c>
      <c r="G11" s="47" t="s">
        <v>6</v>
      </c>
      <c r="H11" s="30">
        <v>0</v>
      </c>
      <c r="I11" s="17">
        <v>0</v>
      </c>
      <c r="J11" s="18">
        <f>K11/$I$18</f>
        <v>0</v>
      </c>
      <c r="K11" s="17">
        <f>I11</f>
        <v>0</v>
      </c>
      <c r="L11" s="38">
        <v>908</v>
      </c>
      <c r="M11" s="30">
        <v>0</v>
      </c>
      <c r="N11" s="17">
        <v>0</v>
      </c>
      <c r="O11" s="18">
        <f>N11/$N$18</f>
        <v>0</v>
      </c>
      <c r="P11" s="17">
        <f>N11</f>
        <v>0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 t="shared" si="1"/>
        <v>0</v>
      </c>
      <c r="G12" s="12" t="s">
        <v>7</v>
      </c>
      <c r="H12" s="31">
        <v>0</v>
      </c>
      <c r="I12" s="20">
        <v>0</v>
      </c>
      <c r="J12" s="21">
        <f>K12/$I$18</f>
        <v>0</v>
      </c>
      <c r="K12" s="20">
        <f>I12</f>
        <v>0</v>
      </c>
      <c r="L12" s="39">
        <v>198</v>
      </c>
      <c r="M12" s="31">
        <v>1</v>
      </c>
      <c r="N12" s="20">
        <v>1716</v>
      </c>
      <c r="O12" s="21">
        <f>N12/$N$18</f>
        <v>1</v>
      </c>
      <c r="P12" s="20">
        <f>N12</f>
        <v>1716</v>
      </c>
    </row>
    <row r="13" spans="2:16" ht="12.75">
      <c r="B13" s="10" t="s">
        <v>9</v>
      </c>
      <c r="C13" s="31">
        <v>1</v>
      </c>
      <c r="D13" s="20">
        <v>1716</v>
      </c>
      <c r="E13" s="21">
        <f t="shared" si="0"/>
        <v>1</v>
      </c>
      <c r="F13" s="20">
        <f t="shared" si="1"/>
        <v>1716</v>
      </c>
      <c r="G13" s="12" t="s">
        <v>8</v>
      </c>
      <c r="H13" s="31">
        <v>0</v>
      </c>
      <c r="I13" s="20">
        <v>0</v>
      </c>
      <c r="J13" s="21">
        <f>K13/$I$18</f>
        <v>0</v>
      </c>
      <c r="K13" s="20">
        <f>I13</f>
        <v>0</v>
      </c>
      <c r="L13" s="9" t="s">
        <v>32</v>
      </c>
      <c r="M13" s="31">
        <v>0</v>
      </c>
      <c r="N13" s="20">
        <v>0</v>
      </c>
      <c r="O13" s="21">
        <f>N13/$N$18</f>
        <v>0</v>
      </c>
      <c r="P13" s="20">
        <f>N13</f>
        <v>0</v>
      </c>
    </row>
    <row r="14" spans="2:16" ht="12.75">
      <c r="B14" s="10" t="s">
        <v>15</v>
      </c>
      <c r="C14" s="31">
        <v>0</v>
      </c>
      <c r="D14" s="20">
        <v>0</v>
      </c>
      <c r="E14" s="21">
        <f t="shared" si="0"/>
        <v>0</v>
      </c>
      <c r="F14" s="20">
        <f t="shared" si="1"/>
        <v>0</v>
      </c>
      <c r="G14" s="12" t="s">
        <v>10</v>
      </c>
      <c r="H14" s="34">
        <v>1</v>
      </c>
      <c r="I14" s="20">
        <v>1716</v>
      </c>
      <c r="J14" s="21">
        <f>K14/$I$18</f>
        <v>1</v>
      </c>
      <c r="K14" s="20">
        <f>I14</f>
        <v>1716</v>
      </c>
      <c r="L14" s="37"/>
      <c r="M14" s="31"/>
      <c r="N14" s="20"/>
      <c r="O14" s="32"/>
      <c r="P14" s="20"/>
    </row>
    <row r="15" spans="2:16" ht="12.75">
      <c r="B15" s="10" t="s">
        <v>21</v>
      </c>
      <c r="C15" s="31">
        <v>0</v>
      </c>
      <c r="D15" s="20">
        <v>0</v>
      </c>
      <c r="E15" s="21">
        <f t="shared" si="0"/>
        <v>0</v>
      </c>
      <c r="F15" s="20">
        <f t="shared" si="1"/>
        <v>0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48</v>
      </c>
      <c r="C16" s="31">
        <v>0</v>
      </c>
      <c r="D16" s="20">
        <v>0</v>
      </c>
      <c r="E16" s="21">
        <f t="shared" si="0"/>
        <v>0</v>
      </c>
      <c r="F16" s="20">
        <f t="shared" si="1"/>
        <v>0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30</v>
      </c>
      <c r="C17" s="31">
        <v>0</v>
      </c>
      <c r="D17" s="20">
        <v>0</v>
      </c>
      <c r="E17" s="56">
        <f t="shared" si="0"/>
        <v>0</v>
      </c>
      <c r="F17" s="15">
        <f t="shared" si="1"/>
        <v>0</v>
      </c>
      <c r="G17" s="35"/>
      <c r="H17" s="34"/>
      <c r="I17" s="29"/>
      <c r="J17" s="21"/>
      <c r="K17" s="20"/>
      <c r="L17" s="37"/>
      <c r="M17" s="31"/>
      <c r="N17" s="20"/>
      <c r="O17" s="32"/>
      <c r="P17" s="20"/>
    </row>
    <row r="18" spans="2:16" ht="13.5" thickBot="1">
      <c r="B18" s="42" t="s">
        <v>3</v>
      </c>
      <c r="C18" s="42">
        <f>SUM(C11:C17)</f>
        <v>1</v>
      </c>
      <c r="D18" s="43">
        <f>SUM(D11:D17)</f>
        <v>1716</v>
      </c>
      <c r="E18" s="53">
        <f>SUM(E11:E17)</f>
        <v>1</v>
      </c>
      <c r="F18" s="54">
        <f>SUM(F11:F17)</f>
        <v>1716</v>
      </c>
      <c r="G18" s="42" t="s">
        <v>3</v>
      </c>
      <c r="H18" s="43">
        <f>SUM(H11:H14)</f>
        <v>1</v>
      </c>
      <c r="I18" s="43">
        <f>SUM(I11:I14)</f>
        <v>1716</v>
      </c>
      <c r="J18" s="50">
        <f>SUM(J11:J14)</f>
        <v>1</v>
      </c>
      <c r="K18" s="43">
        <f>SUM(K11:K14)</f>
        <v>1716</v>
      </c>
      <c r="L18" s="42" t="s">
        <v>3</v>
      </c>
      <c r="M18" s="42">
        <f>SUM(M10:M15)</f>
        <v>1</v>
      </c>
      <c r="N18" s="43">
        <f>SUM(N11:N13)</f>
        <v>1716</v>
      </c>
      <c r="O18" s="50">
        <f>SUM(O11:O13)</f>
        <v>1</v>
      </c>
      <c r="P18" s="43">
        <f>SUM(P11:P13)</f>
        <v>1716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80" t="s">
        <v>39</v>
      </c>
      <c r="C38" s="81"/>
      <c r="D38" s="81"/>
      <c r="E38" s="81"/>
      <c r="F38" s="81"/>
      <c r="G38" s="81"/>
      <c r="H38" s="82"/>
    </row>
    <row r="39" spans="2:8" ht="12.75">
      <c r="B39" s="57" t="s">
        <v>6</v>
      </c>
      <c r="C39" s="83" t="s">
        <v>33</v>
      </c>
      <c r="D39" s="84"/>
      <c r="E39" s="84"/>
      <c r="F39" s="84"/>
      <c r="G39" s="84"/>
      <c r="H39" s="85"/>
    </row>
    <row r="40" spans="2:8" ht="12.75">
      <c r="B40" s="58" t="s">
        <v>13</v>
      </c>
      <c r="C40" s="77" t="s">
        <v>34</v>
      </c>
      <c r="D40" s="78"/>
      <c r="E40" s="78"/>
      <c r="F40" s="78"/>
      <c r="G40" s="78"/>
      <c r="H40" s="79"/>
    </row>
    <row r="41" spans="2:8" ht="12.75">
      <c r="B41" s="58" t="s">
        <v>9</v>
      </c>
      <c r="C41" s="77" t="s">
        <v>35</v>
      </c>
      <c r="D41" s="78"/>
      <c r="E41" s="78"/>
      <c r="F41" s="78"/>
      <c r="G41" s="78"/>
      <c r="H41" s="79"/>
    </row>
    <row r="42" spans="2:8" ht="12.75">
      <c r="B42" s="58" t="s">
        <v>15</v>
      </c>
      <c r="C42" s="77" t="s">
        <v>36</v>
      </c>
      <c r="D42" s="78"/>
      <c r="E42" s="78"/>
      <c r="F42" s="78"/>
      <c r="G42" s="78"/>
      <c r="H42" s="79"/>
    </row>
    <row r="43" spans="1:8" ht="12.75">
      <c r="A43" s="40"/>
      <c r="B43" s="58" t="s">
        <v>21</v>
      </c>
      <c r="C43" s="77" t="s">
        <v>37</v>
      </c>
      <c r="D43" s="78"/>
      <c r="E43" s="78"/>
      <c r="F43" s="78"/>
      <c r="G43" s="78"/>
      <c r="H43" s="79"/>
    </row>
    <row r="44" spans="1:8" ht="12.75">
      <c r="A44" s="40"/>
      <c r="B44" s="58" t="s">
        <v>48</v>
      </c>
      <c r="C44" s="60" t="s">
        <v>49</v>
      </c>
      <c r="D44" s="61"/>
      <c r="E44" s="61"/>
      <c r="F44" s="61"/>
      <c r="G44" s="61"/>
      <c r="H44" s="62"/>
    </row>
    <row r="45" spans="1:8" ht="13.5" thickBot="1">
      <c r="A45" s="40"/>
      <c r="B45" s="59" t="s">
        <v>30</v>
      </c>
      <c r="C45" s="86" t="s">
        <v>40</v>
      </c>
      <c r="D45" s="87"/>
      <c r="E45" s="87"/>
      <c r="F45" s="87"/>
      <c r="G45" s="87"/>
      <c r="H45" s="88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  <mergeCell ref="C42:H42"/>
    <mergeCell ref="B38:H38"/>
    <mergeCell ref="C39:H39"/>
    <mergeCell ref="C40:H40"/>
    <mergeCell ref="C41:H41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J39" sqref="J39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9.421875" style="0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9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2.75">
      <c r="A2" s="89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2.75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5" customHeight="1">
      <c r="A4" s="90" t="s">
        <v>56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19" ht="15.75" customHeight="1">
      <c r="A5" s="89" t="s">
        <v>16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91" t="s">
        <v>38</v>
      </c>
      <c r="C7" s="92"/>
      <c r="D7" s="92"/>
      <c r="E7" s="92"/>
      <c r="F7" s="93"/>
      <c r="G7" s="91" t="s">
        <v>1</v>
      </c>
      <c r="H7" s="92"/>
      <c r="I7" s="92"/>
      <c r="J7" s="92"/>
      <c r="K7" s="93"/>
      <c r="L7" s="94" t="s">
        <v>12</v>
      </c>
      <c r="M7" s="95"/>
      <c r="N7" s="95"/>
      <c r="O7" s="95"/>
      <c r="P7" s="96"/>
      <c r="T7" s="2"/>
    </row>
    <row r="8" spans="2:20" ht="12.75">
      <c r="B8" s="19"/>
      <c r="C8" s="8" t="s">
        <v>4</v>
      </c>
      <c r="D8" s="9" t="s">
        <v>18</v>
      </c>
      <c r="E8" s="7" t="s">
        <v>5</v>
      </c>
      <c r="F8" s="27" t="s">
        <v>3</v>
      </c>
      <c r="G8" s="19"/>
      <c r="H8" s="7" t="s">
        <v>4</v>
      </c>
      <c r="I8" s="9" t="s">
        <v>18</v>
      </c>
      <c r="J8" s="7" t="s">
        <v>5</v>
      </c>
      <c r="K8" s="27" t="s">
        <v>3</v>
      </c>
      <c r="L8" s="7"/>
      <c r="M8" s="7" t="s">
        <v>4</v>
      </c>
      <c r="N8" s="9" t="s">
        <v>18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17</v>
      </c>
      <c r="D9" s="9" t="s">
        <v>17</v>
      </c>
      <c r="E9" s="36" t="s">
        <v>24</v>
      </c>
      <c r="F9" s="28" t="s">
        <v>22</v>
      </c>
      <c r="G9" s="11" t="s">
        <v>2</v>
      </c>
      <c r="H9" s="11" t="s">
        <v>17</v>
      </c>
      <c r="I9" s="9" t="s">
        <v>17</v>
      </c>
      <c r="J9" s="36" t="s">
        <v>24</v>
      </c>
      <c r="K9" s="28" t="s">
        <v>22</v>
      </c>
      <c r="L9" s="10" t="s">
        <v>19</v>
      </c>
      <c r="M9" s="10" t="s">
        <v>17</v>
      </c>
      <c r="N9" s="9" t="s">
        <v>17</v>
      </c>
      <c r="O9" s="36" t="s">
        <v>24</v>
      </c>
      <c r="P9" s="28" t="s">
        <v>22</v>
      </c>
    </row>
    <row r="10" spans="2:16" ht="13.5" thickBot="1">
      <c r="B10" s="13"/>
      <c r="C10" s="14"/>
      <c r="D10" s="16"/>
      <c r="E10" s="22" t="s">
        <v>31</v>
      </c>
      <c r="F10" s="33">
        <v>41275</v>
      </c>
      <c r="G10" s="15"/>
      <c r="H10" s="15"/>
      <c r="I10" s="16"/>
      <c r="J10" s="22" t="s">
        <v>31</v>
      </c>
      <c r="K10" s="33">
        <f>F10</f>
        <v>41275</v>
      </c>
      <c r="L10" s="13"/>
      <c r="M10" s="13"/>
      <c r="N10" s="16"/>
      <c r="O10" s="22" t="s">
        <v>31</v>
      </c>
      <c r="P10" s="33">
        <f>F10</f>
        <v>41275</v>
      </c>
    </row>
    <row r="11" spans="2:16" ht="12.75">
      <c r="B11" s="7" t="s">
        <v>6</v>
      </c>
      <c r="C11" s="30">
        <v>2</v>
      </c>
      <c r="D11" s="17">
        <v>2079</v>
      </c>
      <c r="E11" s="18">
        <f aca="true" t="shared" si="0" ref="E11:E17">D11/$D$18</f>
        <v>0.08751740402921035</v>
      </c>
      <c r="F11" s="17">
        <f>D11+luglio2!F11</f>
        <v>12920.15</v>
      </c>
      <c r="G11" s="47" t="s">
        <v>6</v>
      </c>
      <c r="H11" s="30">
        <v>0</v>
      </c>
      <c r="I11" s="17">
        <v>0</v>
      </c>
      <c r="J11" s="18">
        <f>I11/$I$18</f>
        <v>0</v>
      </c>
      <c r="K11" s="17">
        <f>I11+luglio2!K11</f>
        <v>83353.15</v>
      </c>
      <c r="L11" s="38">
        <v>908</v>
      </c>
      <c r="M11" s="30">
        <v>2</v>
      </c>
      <c r="N11" s="17">
        <v>9550</v>
      </c>
      <c r="O11" s="18">
        <f>N11/$N$18</f>
        <v>0.40201597329435257</v>
      </c>
      <c r="P11" s="17">
        <f>N11+luglio2!P11</f>
        <v>107380</v>
      </c>
    </row>
    <row r="12" spans="2:16" ht="12.75">
      <c r="B12" s="10" t="s">
        <v>13</v>
      </c>
      <c r="C12" s="31">
        <v>2</v>
      </c>
      <c r="D12" s="20">
        <v>712.275</v>
      </c>
      <c r="E12" s="21">
        <f t="shared" si="0"/>
        <v>0.02998386674117643</v>
      </c>
      <c r="F12" s="20">
        <f>D12+luglio2!F12</f>
        <v>10162.664999999999</v>
      </c>
      <c r="G12" s="12" t="s">
        <v>7</v>
      </c>
      <c r="H12" s="31">
        <v>2</v>
      </c>
      <c r="I12" s="20">
        <v>9550</v>
      </c>
      <c r="J12" s="21">
        <f>I12/$I$18</f>
        <v>0.40201597329435257</v>
      </c>
      <c r="K12" s="20">
        <f>I12+luglio2!K12</f>
        <v>28114.1</v>
      </c>
      <c r="L12" s="39">
        <v>198</v>
      </c>
      <c r="M12" s="31">
        <v>10</v>
      </c>
      <c r="N12" s="20">
        <v>13198.55</v>
      </c>
      <c r="O12" s="21">
        <f>N12/$N$18</f>
        <v>0.5556050182538405</v>
      </c>
      <c r="P12" s="20">
        <f>N12+luglio2!P12</f>
        <v>60667.454</v>
      </c>
    </row>
    <row r="13" spans="2:16" ht="12.75">
      <c r="B13" s="10" t="s">
        <v>9</v>
      </c>
      <c r="C13" s="31">
        <v>9</v>
      </c>
      <c r="D13" s="20">
        <v>19664</v>
      </c>
      <c r="E13" s="21">
        <f t="shared" si="0"/>
        <v>0.8277740417654604</v>
      </c>
      <c r="F13" s="20">
        <f>D13+luglio2!F13</f>
        <v>158976.75</v>
      </c>
      <c r="G13" s="12" t="s">
        <v>8</v>
      </c>
      <c r="H13" s="31">
        <v>8</v>
      </c>
      <c r="I13" s="20">
        <v>11463.725</v>
      </c>
      <c r="J13" s="21">
        <f>I13/$I$18</f>
        <v>0.4825759752307646</v>
      </c>
      <c r="K13" s="20">
        <f>I13+luglio2!K13</f>
        <v>86931.365</v>
      </c>
      <c r="L13" s="9" t="s">
        <v>32</v>
      </c>
      <c r="M13" s="31">
        <v>3</v>
      </c>
      <c r="N13" s="20">
        <v>1006.725</v>
      </c>
      <c r="O13" s="21">
        <f>N13/$N$18</f>
        <v>0.042379008451807025</v>
      </c>
      <c r="P13" s="20">
        <f>N13+luglio2!P13</f>
        <v>55284.225</v>
      </c>
    </row>
    <row r="14" spans="2:16" ht="12.75">
      <c r="B14" s="10" t="s">
        <v>15</v>
      </c>
      <c r="C14" s="31">
        <v>0</v>
      </c>
      <c r="D14" s="20">
        <v>0</v>
      </c>
      <c r="E14" s="21">
        <f t="shared" si="0"/>
        <v>0</v>
      </c>
      <c r="F14" s="20">
        <f>D14+luglio2!F14</f>
        <v>11394.75</v>
      </c>
      <c r="G14" s="12" t="s">
        <v>10</v>
      </c>
      <c r="H14" s="34">
        <v>5</v>
      </c>
      <c r="I14" s="20">
        <v>2741.55</v>
      </c>
      <c r="J14" s="21">
        <f>I14/$I$18</f>
        <v>0.11540805147488296</v>
      </c>
      <c r="K14" s="20">
        <f>I14+luglio2!K14</f>
        <v>24933.064</v>
      </c>
      <c r="L14" s="37"/>
      <c r="M14" s="31"/>
      <c r="N14" s="20"/>
      <c r="O14" s="32"/>
      <c r="P14" s="20"/>
    </row>
    <row r="15" spans="2:16" ht="12.75">
      <c r="B15" s="10" t="s">
        <v>21</v>
      </c>
      <c r="C15" s="31">
        <v>2</v>
      </c>
      <c r="D15" s="20">
        <v>1300</v>
      </c>
      <c r="E15" s="21">
        <f t="shared" si="0"/>
        <v>0.054724687464152696</v>
      </c>
      <c r="F15" s="20">
        <f>D15+luglio2!F15</f>
        <v>24162.35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48</v>
      </c>
      <c r="C16" s="31">
        <v>0</v>
      </c>
      <c r="D16" s="20">
        <v>0</v>
      </c>
      <c r="E16" s="21">
        <f t="shared" si="0"/>
        <v>0</v>
      </c>
      <c r="F16" s="20">
        <f>D16+luglio2!F16</f>
        <v>1983.75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30</v>
      </c>
      <c r="C17" s="31">
        <v>0</v>
      </c>
      <c r="D17" s="20">
        <v>0</v>
      </c>
      <c r="E17" s="56">
        <f t="shared" si="0"/>
        <v>0</v>
      </c>
      <c r="F17" s="15">
        <f>D17+luglio2!F17</f>
        <v>3731.2639999999997</v>
      </c>
      <c r="G17" s="35"/>
      <c r="H17" s="34"/>
      <c r="I17" s="29"/>
      <c r="J17" s="21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15</v>
      </c>
      <c r="D18" s="43">
        <f>SUM(D11:D17)</f>
        <v>23755.275</v>
      </c>
      <c r="E18" s="53">
        <f>SUM(E11:E17)</f>
        <v>0.9999999999999999</v>
      </c>
      <c r="F18" s="54">
        <f>SUM(F11:F17)</f>
        <v>223331.679</v>
      </c>
      <c r="G18" s="42" t="s">
        <v>3</v>
      </c>
      <c r="H18" s="43">
        <f>SUM(H11:H14)</f>
        <v>15</v>
      </c>
      <c r="I18" s="43">
        <f>SUM(I11:I14)</f>
        <v>23755.274999999998</v>
      </c>
      <c r="J18" s="50">
        <f>SUM(J11:J14)</f>
        <v>1.0000000000000002</v>
      </c>
      <c r="K18" s="54">
        <f>SUM(K11:K14)</f>
        <v>223331.679</v>
      </c>
      <c r="L18" s="42" t="s">
        <v>3</v>
      </c>
      <c r="M18" s="42">
        <f>SUM(M10:M15)</f>
        <v>15</v>
      </c>
      <c r="N18" s="43">
        <f>SUM(N11:N13)</f>
        <v>23755.274999999998</v>
      </c>
      <c r="O18" s="50">
        <f>SUM(O11:O13)</f>
        <v>1</v>
      </c>
      <c r="P18" s="54">
        <f>SUM(P11:P13)</f>
        <v>223331.679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80" t="s">
        <v>39</v>
      </c>
      <c r="C38" s="81"/>
      <c r="D38" s="81"/>
      <c r="E38" s="81"/>
      <c r="F38" s="81"/>
      <c r="G38" s="81"/>
      <c r="H38" s="82"/>
    </row>
    <row r="39" spans="2:8" ht="12.75">
      <c r="B39" s="57" t="s">
        <v>6</v>
      </c>
      <c r="C39" s="83" t="s">
        <v>33</v>
      </c>
      <c r="D39" s="84"/>
      <c r="E39" s="84"/>
      <c r="F39" s="84"/>
      <c r="G39" s="84"/>
      <c r="H39" s="85"/>
    </row>
    <row r="40" spans="2:8" ht="12.75">
      <c r="B40" s="58" t="s">
        <v>13</v>
      </c>
      <c r="C40" s="77" t="s">
        <v>34</v>
      </c>
      <c r="D40" s="78"/>
      <c r="E40" s="78"/>
      <c r="F40" s="78"/>
      <c r="G40" s="78"/>
      <c r="H40" s="79"/>
    </row>
    <row r="41" spans="2:8" ht="12.75">
      <c r="B41" s="58" t="s">
        <v>9</v>
      </c>
      <c r="C41" s="77" t="s">
        <v>35</v>
      </c>
      <c r="D41" s="78"/>
      <c r="E41" s="78"/>
      <c r="F41" s="78"/>
      <c r="G41" s="78"/>
      <c r="H41" s="79"/>
    </row>
    <row r="42" spans="1:8" ht="12.75">
      <c r="A42" s="40"/>
      <c r="B42" s="58" t="s">
        <v>15</v>
      </c>
      <c r="C42" s="77" t="s">
        <v>36</v>
      </c>
      <c r="D42" s="78"/>
      <c r="E42" s="78"/>
      <c r="F42" s="78"/>
      <c r="G42" s="78"/>
      <c r="H42" s="79"/>
    </row>
    <row r="43" spans="1:8" ht="12.75">
      <c r="A43" s="40"/>
      <c r="B43" s="58" t="s">
        <v>21</v>
      </c>
      <c r="C43" s="77" t="s">
        <v>37</v>
      </c>
      <c r="D43" s="78"/>
      <c r="E43" s="78"/>
      <c r="F43" s="78"/>
      <c r="G43" s="78"/>
      <c r="H43" s="79"/>
    </row>
    <row r="44" spans="1:8" ht="12.75">
      <c r="A44" s="40"/>
      <c r="B44" s="58" t="s">
        <v>48</v>
      </c>
      <c r="C44" s="60" t="s">
        <v>49</v>
      </c>
      <c r="D44" s="61"/>
      <c r="E44" s="61"/>
      <c r="F44" s="61"/>
      <c r="G44" s="61"/>
      <c r="H44" s="62"/>
    </row>
    <row r="45" spans="1:8" ht="13.5" thickBot="1">
      <c r="A45" s="40"/>
      <c r="B45" s="59" t="s">
        <v>30</v>
      </c>
      <c r="C45" s="86" t="s">
        <v>40</v>
      </c>
      <c r="D45" s="87"/>
      <c r="E45" s="87"/>
      <c r="F45" s="87"/>
      <c r="G45" s="87"/>
      <c r="H45" s="88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2:H42"/>
    <mergeCell ref="C43:H43"/>
    <mergeCell ref="C45:H45"/>
    <mergeCell ref="B38:H38"/>
    <mergeCell ref="C39:H39"/>
    <mergeCell ref="C40:H40"/>
    <mergeCell ref="C41:H41"/>
    <mergeCell ref="B7:F7"/>
    <mergeCell ref="G7:K7"/>
    <mergeCell ref="L7:P7"/>
    <mergeCell ref="A5:S5"/>
    <mergeCell ref="A1:S1"/>
    <mergeCell ref="A2:S2"/>
    <mergeCell ref="A3:S3"/>
    <mergeCell ref="A4:S4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J40" sqref="J40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9.421875" style="0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9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2.75">
      <c r="A2" s="89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2.75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5" customHeight="1">
      <c r="A4" s="90" t="s">
        <v>57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19" ht="15.75" customHeight="1">
      <c r="A5" s="89" t="s">
        <v>16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91" t="s">
        <v>38</v>
      </c>
      <c r="C7" s="92"/>
      <c r="D7" s="92"/>
      <c r="E7" s="92"/>
      <c r="F7" s="93"/>
      <c r="G7" s="91" t="s">
        <v>1</v>
      </c>
      <c r="H7" s="92"/>
      <c r="I7" s="92"/>
      <c r="J7" s="92"/>
      <c r="K7" s="93"/>
      <c r="L7" s="94" t="s">
        <v>12</v>
      </c>
      <c r="M7" s="95"/>
      <c r="N7" s="95"/>
      <c r="O7" s="95"/>
      <c r="P7" s="96"/>
      <c r="T7" s="2"/>
    </row>
    <row r="8" spans="2:20" ht="12.75">
      <c r="B8" s="19"/>
      <c r="C8" s="8" t="s">
        <v>4</v>
      </c>
      <c r="D8" s="9" t="s">
        <v>18</v>
      </c>
      <c r="E8" s="7" t="s">
        <v>5</v>
      </c>
      <c r="F8" s="27" t="s">
        <v>3</v>
      </c>
      <c r="G8" s="19"/>
      <c r="H8" s="7" t="s">
        <v>4</v>
      </c>
      <c r="I8" s="9" t="s">
        <v>18</v>
      </c>
      <c r="J8" s="7" t="s">
        <v>5</v>
      </c>
      <c r="K8" s="27" t="s">
        <v>3</v>
      </c>
      <c r="L8" s="7"/>
      <c r="M8" s="7" t="s">
        <v>4</v>
      </c>
      <c r="N8" s="9" t="s">
        <v>18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17</v>
      </c>
      <c r="D9" s="9" t="s">
        <v>17</v>
      </c>
      <c r="E9" s="36" t="s">
        <v>24</v>
      </c>
      <c r="F9" s="28" t="s">
        <v>22</v>
      </c>
      <c r="G9" s="11" t="s">
        <v>2</v>
      </c>
      <c r="H9" s="11" t="s">
        <v>17</v>
      </c>
      <c r="I9" s="9" t="s">
        <v>17</v>
      </c>
      <c r="J9" s="36" t="s">
        <v>24</v>
      </c>
      <c r="K9" s="28" t="s">
        <v>22</v>
      </c>
      <c r="L9" s="10" t="s">
        <v>19</v>
      </c>
      <c r="M9" s="10" t="s">
        <v>17</v>
      </c>
      <c r="N9" s="9" t="s">
        <v>17</v>
      </c>
      <c r="O9" s="36" t="s">
        <v>24</v>
      </c>
      <c r="P9" s="28" t="s">
        <v>22</v>
      </c>
    </row>
    <row r="10" spans="2:16" ht="13.5" thickBot="1">
      <c r="B10" s="13"/>
      <c r="C10" s="14"/>
      <c r="D10" s="16"/>
      <c r="E10" s="22" t="s">
        <v>31</v>
      </c>
      <c r="F10" s="33">
        <v>41275</v>
      </c>
      <c r="G10" s="15"/>
      <c r="H10" s="15"/>
      <c r="I10" s="16"/>
      <c r="J10" s="22" t="s">
        <v>31</v>
      </c>
      <c r="K10" s="33">
        <f>F10</f>
        <v>41275</v>
      </c>
      <c r="L10" s="13"/>
      <c r="M10" s="13"/>
      <c r="N10" s="16"/>
      <c r="O10" s="22" t="s">
        <v>31</v>
      </c>
      <c r="P10" s="33">
        <f>F10</f>
        <v>41275</v>
      </c>
    </row>
    <row r="11" spans="2:16" ht="12.75">
      <c r="B11" s="7" t="s">
        <v>6</v>
      </c>
      <c r="C11" s="30">
        <v>0</v>
      </c>
      <c r="D11" s="17">
        <v>0</v>
      </c>
      <c r="E11" s="18">
        <f aca="true" t="shared" si="0" ref="E11:E17">D11/$D$18</f>
        <v>0</v>
      </c>
      <c r="F11" s="17">
        <f>D11+settembre!F11</f>
        <v>12920.15</v>
      </c>
      <c r="G11" s="47" t="s">
        <v>6</v>
      </c>
      <c r="H11" s="30">
        <v>0</v>
      </c>
      <c r="I11" s="17">
        <v>0</v>
      </c>
      <c r="J11" s="18">
        <f>I11/$I$18</f>
        <v>0</v>
      </c>
      <c r="K11" s="17">
        <f>I11+settembre!K11</f>
        <v>83353.15</v>
      </c>
      <c r="L11" s="38">
        <v>908</v>
      </c>
      <c r="M11" s="30">
        <v>0</v>
      </c>
      <c r="N11" s="17">
        <v>0</v>
      </c>
      <c r="O11" s="18">
        <f>N11/$N$18</f>
        <v>0</v>
      </c>
      <c r="P11" s="17">
        <f>N11+settembre!P11</f>
        <v>107380</v>
      </c>
    </row>
    <row r="12" spans="2:16" ht="12.75">
      <c r="B12" s="10" t="s">
        <v>13</v>
      </c>
      <c r="C12" s="31">
        <v>1</v>
      </c>
      <c r="D12" s="20">
        <v>354</v>
      </c>
      <c r="E12" s="21">
        <f t="shared" si="0"/>
        <v>0.015774698097232743</v>
      </c>
      <c r="F12" s="20">
        <f>D12+settembre!F12</f>
        <v>10516.664999999999</v>
      </c>
      <c r="G12" s="12" t="s">
        <v>7</v>
      </c>
      <c r="H12" s="31">
        <v>1</v>
      </c>
      <c r="I12" s="20">
        <v>20000</v>
      </c>
      <c r="J12" s="21">
        <f>I12/$I$18</f>
        <v>0.89122588119959</v>
      </c>
      <c r="K12" s="20">
        <f>I12+settembre!K12</f>
        <v>48114.1</v>
      </c>
      <c r="L12" s="39">
        <v>198</v>
      </c>
      <c r="M12" s="31">
        <v>2</v>
      </c>
      <c r="N12" s="20">
        <v>20710</v>
      </c>
      <c r="O12" s="21">
        <f>N12/$N$18</f>
        <v>0.9228643999821755</v>
      </c>
      <c r="P12" s="20">
        <f>N12+settembre!P12</f>
        <v>81377.454</v>
      </c>
    </row>
    <row r="13" spans="2:16" ht="12.75">
      <c r="B13" s="10" t="s">
        <v>9</v>
      </c>
      <c r="C13" s="31">
        <v>2</v>
      </c>
      <c r="D13" s="20">
        <v>20710</v>
      </c>
      <c r="E13" s="21">
        <f t="shared" si="0"/>
        <v>0.9228643999821755</v>
      </c>
      <c r="F13" s="20">
        <f>D13+settembre!F13</f>
        <v>179686.75</v>
      </c>
      <c r="G13" s="12" t="s">
        <v>8</v>
      </c>
      <c r="H13" s="31">
        <v>3</v>
      </c>
      <c r="I13" s="20">
        <v>2441</v>
      </c>
      <c r="J13" s="21">
        <f>I13/$I$18</f>
        <v>0.10877411880040996</v>
      </c>
      <c r="K13" s="20">
        <f>I13+settembre!K13</f>
        <v>89372.365</v>
      </c>
      <c r="L13" s="9" t="s">
        <v>32</v>
      </c>
      <c r="M13" s="31">
        <v>2</v>
      </c>
      <c r="N13" s="20">
        <v>1731</v>
      </c>
      <c r="O13" s="21">
        <f>N13/$N$18</f>
        <v>0.07713560001782452</v>
      </c>
      <c r="P13" s="20">
        <f>N13+settembre!P13</f>
        <v>57015.225</v>
      </c>
    </row>
    <row r="14" spans="2:16" ht="12.75">
      <c r="B14" s="10" t="s">
        <v>15</v>
      </c>
      <c r="C14" s="31">
        <v>0</v>
      </c>
      <c r="D14" s="20">
        <v>0</v>
      </c>
      <c r="E14" s="21">
        <f t="shared" si="0"/>
        <v>0</v>
      </c>
      <c r="F14" s="20">
        <f>D14+settembre!F14</f>
        <v>11394.75</v>
      </c>
      <c r="G14" s="12" t="s">
        <v>10</v>
      </c>
      <c r="H14" s="34">
        <v>0</v>
      </c>
      <c r="I14" s="20">
        <v>0</v>
      </c>
      <c r="J14" s="21">
        <f>I14/$I$18</f>
        <v>0</v>
      </c>
      <c r="K14" s="20">
        <f>I14+settembre!K14</f>
        <v>24933.064</v>
      </c>
      <c r="L14" s="37"/>
      <c r="M14" s="31"/>
      <c r="N14" s="20"/>
      <c r="O14" s="32"/>
      <c r="P14" s="20"/>
    </row>
    <row r="15" spans="2:16" ht="12.75">
      <c r="B15" s="10" t="s">
        <v>21</v>
      </c>
      <c r="C15" s="31">
        <v>1</v>
      </c>
      <c r="D15" s="20">
        <v>1377</v>
      </c>
      <c r="E15" s="21">
        <f t="shared" si="0"/>
        <v>0.06136090192059177</v>
      </c>
      <c r="F15" s="20">
        <f>D15+settembre!F15</f>
        <v>25539.35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48</v>
      </c>
      <c r="C16" s="31">
        <v>0</v>
      </c>
      <c r="D16" s="20">
        <v>0</v>
      </c>
      <c r="E16" s="21">
        <f t="shared" si="0"/>
        <v>0</v>
      </c>
      <c r="F16" s="20">
        <f>D16+settembre!F16</f>
        <v>1983.75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30</v>
      </c>
      <c r="C17" s="31">
        <v>0</v>
      </c>
      <c r="D17" s="20">
        <v>0</v>
      </c>
      <c r="E17" s="56">
        <f t="shared" si="0"/>
        <v>0</v>
      </c>
      <c r="F17" s="15">
        <f>D17+settembre!F17</f>
        <v>3731.2639999999997</v>
      </c>
      <c r="G17" s="35"/>
      <c r="H17" s="34"/>
      <c r="I17" s="29"/>
      <c r="J17" s="21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4</v>
      </c>
      <c r="D18" s="43">
        <f>SUM(D11:D17)</f>
        <v>22441</v>
      </c>
      <c r="E18" s="53">
        <f>SUM(E11:E17)</f>
        <v>1</v>
      </c>
      <c r="F18" s="54">
        <f>SUM(F11:F17)</f>
        <v>245772.679</v>
      </c>
      <c r="G18" s="42" t="s">
        <v>3</v>
      </c>
      <c r="H18" s="43">
        <f>SUM(H11:H14)</f>
        <v>4</v>
      </c>
      <c r="I18" s="43">
        <f>SUM(I11:I14)</f>
        <v>22441</v>
      </c>
      <c r="J18" s="50">
        <f>SUM(J11:J14)</f>
        <v>1</v>
      </c>
      <c r="K18" s="54">
        <f>SUM(K11:K14)</f>
        <v>245772.679</v>
      </c>
      <c r="L18" s="42" t="s">
        <v>3</v>
      </c>
      <c r="M18" s="42">
        <f>SUM(M10:M15)</f>
        <v>4</v>
      </c>
      <c r="N18" s="43">
        <f>SUM(N11:N13)</f>
        <v>22441</v>
      </c>
      <c r="O18" s="50">
        <f>SUM(O11:O13)</f>
        <v>1</v>
      </c>
      <c r="P18" s="54">
        <f>SUM(P11:P13)</f>
        <v>245772.679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80" t="s">
        <v>39</v>
      </c>
      <c r="C38" s="81"/>
      <c r="D38" s="81"/>
      <c r="E38" s="81"/>
      <c r="F38" s="81"/>
      <c r="G38" s="81"/>
      <c r="H38" s="82"/>
    </row>
    <row r="39" spans="2:8" ht="12.75">
      <c r="B39" s="57" t="s">
        <v>6</v>
      </c>
      <c r="C39" s="83" t="s">
        <v>33</v>
      </c>
      <c r="D39" s="84"/>
      <c r="E39" s="84"/>
      <c r="F39" s="84"/>
      <c r="G39" s="84"/>
      <c r="H39" s="85"/>
    </row>
    <row r="40" spans="2:8" ht="12.75">
      <c r="B40" s="58" t="s">
        <v>13</v>
      </c>
      <c r="C40" s="77" t="s">
        <v>34</v>
      </c>
      <c r="D40" s="78"/>
      <c r="E40" s="78"/>
      <c r="F40" s="78"/>
      <c r="G40" s="78"/>
      <c r="H40" s="79"/>
    </row>
    <row r="41" spans="2:8" ht="12.75">
      <c r="B41" s="58" t="s">
        <v>9</v>
      </c>
      <c r="C41" s="77" t="s">
        <v>35</v>
      </c>
      <c r="D41" s="78"/>
      <c r="E41" s="78"/>
      <c r="F41" s="78"/>
      <c r="G41" s="78"/>
      <c r="H41" s="79"/>
    </row>
    <row r="42" spans="1:8" ht="12.75">
      <c r="A42" s="40"/>
      <c r="B42" s="58" t="s">
        <v>15</v>
      </c>
      <c r="C42" s="77" t="s">
        <v>36</v>
      </c>
      <c r="D42" s="78"/>
      <c r="E42" s="78"/>
      <c r="F42" s="78"/>
      <c r="G42" s="78"/>
      <c r="H42" s="79"/>
    </row>
    <row r="43" spans="1:8" ht="12.75">
      <c r="A43" s="40"/>
      <c r="B43" s="58" t="s">
        <v>21</v>
      </c>
      <c r="C43" s="77" t="s">
        <v>37</v>
      </c>
      <c r="D43" s="78"/>
      <c r="E43" s="78"/>
      <c r="F43" s="78"/>
      <c r="G43" s="78"/>
      <c r="H43" s="79"/>
    </row>
    <row r="44" spans="1:8" ht="12.75">
      <c r="A44" s="40"/>
      <c r="B44" s="58" t="s">
        <v>48</v>
      </c>
      <c r="C44" s="60" t="s">
        <v>49</v>
      </c>
      <c r="D44" s="61"/>
      <c r="E44" s="61"/>
      <c r="F44" s="61"/>
      <c r="G44" s="61"/>
      <c r="H44" s="62"/>
    </row>
    <row r="45" spans="1:8" ht="13.5" thickBot="1">
      <c r="A45" s="40"/>
      <c r="B45" s="59" t="s">
        <v>30</v>
      </c>
      <c r="C45" s="86" t="s">
        <v>40</v>
      </c>
      <c r="D45" s="87"/>
      <c r="E45" s="87"/>
      <c r="F45" s="87"/>
      <c r="G45" s="87"/>
      <c r="H45" s="88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A1:S1"/>
    <mergeCell ref="A2:S2"/>
    <mergeCell ref="A3:S3"/>
    <mergeCell ref="A4:S4"/>
    <mergeCell ref="B7:F7"/>
    <mergeCell ref="G7:K7"/>
    <mergeCell ref="L7:P7"/>
    <mergeCell ref="A5:S5"/>
    <mergeCell ref="C42:H42"/>
    <mergeCell ref="C43:H43"/>
    <mergeCell ref="C45:H45"/>
    <mergeCell ref="B38:H38"/>
    <mergeCell ref="C39:H39"/>
    <mergeCell ref="C40:H40"/>
    <mergeCell ref="C41:H41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J40" sqref="J40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9.421875" style="0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9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2.75">
      <c r="A2" s="89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2.75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5" customHeight="1">
      <c r="A4" s="90" t="s">
        <v>58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19" ht="15.75" customHeight="1">
      <c r="A5" s="89" t="s">
        <v>16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91" t="s">
        <v>38</v>
      </c>
      <c r="C7" s="92"/>
      <c r="D7" s="92"/>
      <c r="E7" s="92"/>
      <c r="F7" s="93"/>
      <c r="G7" s="91" t="s">
        <v>1</v>
      </c>
      <c r="H7" s="92"/>
      <c r="I7" s="92"/>
      <c r="J7" s="92"/>
      <c r="K7" s="93"/>
      <c r="L7" s="94" t="s">
        <v>12</v>
      </c>
      <c r="M7" s="95"/>
      <c r="N7" s="95"/>
      <c r="O7" s="95"/>
      <c r="P7" s="96"/>
      <c r="T7" s="2"/>
    </row>
    <row r="8" spans="2:20" ht="12.75">
      <c r="B8" s="19"/>
      <c r="C8" s="8" t="s">
        <v>4</v>
      </c>
      <c r="D8" s="9" t="s">
        <v>18</v>
      </c>
      <c r="E8" s="7" t="s">
        <v>5</v>
      </c>
      <c r="F8" s="27" t="s">
        <v>3</v>
      </c>
      <c r="G8" s="19"/>
      <c r="H8" s="7" t="s">
        <v>4</v>
      </c>
      <c r="I8" s="9" t="s">
        <v>18</v>
      </c>
      <c r="J8" s="7" t="s">
        <v>5</v>
      </c>
      <c r="K8" s="27" t="s">
        <v>3</v>
      </c>
      <c r="L8" s="7"/>
      <c r="M8" s="7" t="s">
        <v>4</v>
      </c>
      <c r="N8" s="9" t="s">
        <v>18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17</v>
      </c>
      <c r="D9" s="9" t="s">
        <v>17</v>
      </c>
      <c r="E9" s="36" t="s">
        <v>24</v>
      </c>
      <c r="F9" s="28" t="s">
        <v>22</v>
      </c>
      <c r="G9" s="11" t="s">
        <v>2</v>
      </c>
      <c r="H9" s="11" t="s">
        <v>17</v>
      </c>
      <c r="I9" s="9" t="s">
        <v>17</v>
      </c>
      <c r="J9" s="36" t="s">
        <v>24</v>
      </c>
      <c r="K9" s="28" t="s">
        <v>22</v>
      </c>
      <c r="L9" s="10" t="s">
        <v>19</v>
      </c>
      <c r="M9" s="10" t="s">
        <v>17</v>
      </c>
      <c r="N9" s="9" t="s">
        <v>17</v>
      </c>
      <c r="O9" s="36" t="s">
        <v>24</v>
      </c>
      <c r="P9" s="28" t="s">
        <v>22</v>
      </c>
    </row>
    <row r="10" spans="2:16" ht="13.5" thickBot="1">
      <c r="B10" s="13"/>
      <c r="C10" s="14"/>
      <c r="D10" s="16"/>
      <c r="E10" s="22" t="s">
        <v>31</v>
      </c>
      <c r="F10" s="33">
        <v>41275</v>
      </c>
      <c r="G10" s="15"/>
      <c r="H10" s="15"/>
      <c r="I10" s="16"/>
      <c r="J10" s="22" t="s">
        <v>31</v>
      </c>
      <c r="K10" s="33">
        <f>F10</f>
        <v>41275</v>
      </c>
      <c r="L10" s="13"/>
      <c r="M10" s="13"/>
      <c r="N10" s="16"/>
      <c r="O10" s="22" t="s">
        <v>31</v>
      </c>
      <c r="P10" s="33">
        <f>F10</f>
        <v>41275</v>
      </c>
    </row>
    <row r="11" spans="2:16" ht="12.75">
      <c r="B11" s="7" t="s">
        <v>6</v>
      </c>
      <c r="C11" s="30">
        <v>1</v>
      </c>
      <c r="D11" s="17">
        <v>320</v>
      </c>
      <c r="E11" s="18">
        <f aca="true" t="shared" si="0" ref="E11:E17">D11/$D$18</f>
        <v>0.10996563573883161</v>
      </c>
      <c r="F11" s="17">
        <f>D11+ottobre!F11</f>
        <v>13240.15</v>
      </c>
      <c r="G11" s="47" t="s">
        <v>6</v>
      </c>
      <c r="H11" s="30">
        <v>2</v>
      </c>
      <c r="I11" s="17">
        <v>1370</v>
      </c>
      <c r="J11" s="18">
        <f>I11/$I$18</f>
        <v>0.47079037800687284</v>
      </c>
      <c r="K11" s="17">
        <f>I11+ottobre!K11</f>
        <v>84723.15</v>
      </c>
      <c r="L11" s="38">
        <v>908</v>
      </c>
      <c r="M11" s="30">
        <v>2</v>
      </c>
      <c r="N11" s="17">
        <v>1370</v>
      </c>
      <c r="O11" s="18">
        <f>N11/$N$18</f>
        <v>0.47079037800687284</v>
      </c>
      <c r="P11" s="17">
        <f>N11+ottobre!P11</f>
        <v>108750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>D12+ottobre!F12</f>
        <v>10516.664999999999</v>
      </c>
      <c r="G12" s="12" t="s">
        <v>7</v>
      </c>
      <c r="H12" s="31">
        <v>0</v>
      </c>
      <c r="I12" s="20">
        <v>0</v>
      </c>
      <c r="J12" s="21">
        <f>I12/$I$18</f>
        <v>0</v>
      </c>
      <c r="K12" s="20">
        <f>I12+ottobre!K12</f>
        <v>48114.1</v>
      </c>
      <c r="L12" s="39">
        <v>198</v>
      </c>
      <c r="M12" s="31">
        <v>5</v>
      </c>
      <c r="N12" s="20">
        <v>1540</v>
      </c>
      <c r="O12" s="21">
        <f>N12/$N$18</f>
        <v>0.5292096219931272</v>
      </c>
      <c r="P12" s="20">
        <f>N12+ottobre!P12</f>
        <v>82917.454</v>
      </c>
    </row>
    <row r="13" spans="2:16" ht="12.75">
      <c r="B13" s="10" t="s">
        <v>9</v>
      </c>
      <c r="C13" s="31">
        <v>2</v>
      </c>
      <c r="D13" s="20">
        <v>1425</v>
      </c>
      <c r="E13" s="21">
        <f t="shared" si="0"/>
        <v>0.4896907216494845</v>
      </c>
      <c r="F13" s="20">
        <f>D13+ottobre!F13</f>
        <v>181111.75</v>
      </c>
      <c r="G13" s="12" t="s">
        <v>8</v>
      </c>
      <c r="H13" s="31">
        <v>3</v>
      </c>
      <c r="I13" s="20">
        <v>930</v>
      </c>
      <c r="J13" s="21">
        <f>I13/$I$18</f>
        <v>0.31958762886597936</v>
      </c>
      <c r="K13" s="20">
        <f>I13+ottobre!K13</f>
        <v>90302.365</v>
      </c>
      <c r="L13" s="9" t="s">
        <v>32</v>
      </c>
      <c r="M13" s="31">
        <v>0</v>
      </c>
      <c r="N13" s="20">
        <v>0</v>
      </c>
      <c r="O13" s="21">
        <f>N13/$N$18</f>
        <v>0</v>
      </c>
      <c r="P13" s="20">
        <f>N13+ottobre!P13</f>
        <v>57015.225</v>
      </c>
    </row>
    <row r="14" spans="2:16" ht="12.75">
      <c r="B14" s="10" t="s">
        <v>15</v>
      </c>
      <c r="C14" s="31">
        <v>0</v>
      </c>
      <c r="D14" s="20">
        <v>0</v>
      </c>
      <c r="E14" s="21">
        <f t="shared" si="0"/>
        <v>0</v>
      </c>
      <c r="F14" s="20">
        <f>D14+ottobre!F14</f>
        <v>11394.75</v>
      </c>
      <c r="G14" s="12" t="s">
        <v>10</v>
      </c>
      <c r="H14" s="34">
        <v>2</v>
      </c>
      <c r="I14" s="20">
        <v>610</v>
      </c>
      <c r="J14" s="21">
        <f>I14/$I$18</f>
        <v>0.20962199312714777</v>
      </c>
      <c r="K14" s="20">
        <f>I14+ottobre!K14</f>
        <v>25543.064</v>
      </c>
      <c r="L14" s="37"/>
      <c r="M14" s="31"/>
      <c r="N14" s="20"/>
      <c r="O14" s="32"/>
      <c r="P14" s="20"/>
    </row>
    <row r="15" spans="2:16" ht="12.75">
      <c r="B15" s="10" t="s">
        <v>21</v>
      </c>
      <c r="C15" s="31">
        <v>2</v>
      </c>
      <c r="D15" s="20">
        <v>555</v>
      </c>
      <c r="E15" s="21">
        <f t="shared" si="0"/>
        <v>0.19072164948453607</v>
      </c>
      <c r="F15" s="20">
        <f>D15+ottobre!F15</f>
        <v>26094.35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48</v>
      </c>
      <c r="C16" s="31">
        <v>1</v>
      </c>
      <c r="D16" s="20">
        <v>110</v>
      </c>
      <c r="E16" s="21">
        <f t="shared" si="0"/>
        <v>0.037800687285223365</v>
      </c>
      <c r="F16" s="20">
        <f>D16+ottobre!F16</f>
        <v>2093.75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30</v>
      </c>
      <c r="C17" s="31">
        <v>1</v>
      </c>
      <c r="D17" s="20">
        <v>500</v>
      </c>
      <c r="E17" s="56">
        <f t="shared" si="0"/>
        <v>0.1718213058419244</v>
      </c>
      <c r="F17" s="20">
        <f>D17+ottobre!F17</f>
        <v>4231.263999999999</v>
      </c>
      <c r="G17" s="35"/>
      <c r="H17" s="34"/>
      <c r="I17" s="29"/>
      <c r="J17" s="21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7</v>
      </c>
      <c r="D18" s="43">
        <f>SUM(D11:D17)</f>
        <v>2910</v>
      </c>
      <c r="E18" s="53">
        <f>SUM(E11:E17)</f>
        <v>1</v>
      </c>
      <c r="F18" s="43">
        <f>SUM(F11:F17)</f>
        <v>248682.679</v>
      </c>
      <c r="G18" s="42" t="s">
        <v>3</v>
      </c>
      <c r="H18" s="43">
        <f>SUM(H11:H14)</f>
        <v>7</v>
      </c>
      <c r="I18" s="43">
        <f>SUM(I11:I14)</f>
        <v>2910</v>
      </c>
      <c r="J18" s="50">
        <f>SUM(J11:J14)</f>
        <v>1</v>
      </c>
      <c r="K18" s="54">
        <f>SUM(K11:K14)</f>
        <v>248682.679</v>
      </c>
      <c r="L18" s="42" t="s">
        <v>3</v>
      </c>
      <c r="M18" s="42">
        <f>SUM(M10:M15)</f>
        <v>7</v>
      </c>
      <c r="N18" s="43">
        <f>SUM(N11:N13)</f>
        <v>2910</v>
      </c>
      <c r="O18" s="50">
        <f>SUM(O11:O13)</f>
        <v>1</v>
      </c>
      <c r="P18" s="54">
        <f>SUM(P11:P13)</f>
        <v>248682.679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80" t="s">
        <v>39</v>
      </c>
      <c r="C38" s="81"/>
      <c r="D38" s="81"/>
      <c r="E38" s="81"/>
      <c r="F38" s="81"/>
      <c r="G38" s="81"/>
      <c r="H38" s="82"/>
    </row>
    <row r="39" spans="2:8" ht="12.75">
      <c r="B39" s="57" t="s">
        <v>6</v>
      </c>
      <c r="C39" s="83" t="s">
        <v>33</v>
      </c>
      <c r="D39" s="84"/>
      <c r="E39" s="84"/>
      <c r="F39" s="84"/>
      <c r="G39" s="84"/>
      <c r="H39" s="85"/>
    </row>
    <row r="40" spans="2:8" ht="12.75">
      <c r="B40" s="58" t="s">
        <v>13</v>
      </c>
      <c r="C40" s="77" t="s">
        <v>34</v>
      </c>
      <c r="D40" s="78"/>
      <c r="E40" s="78"/>
      <c r="F40" s="78"/>
      <c r="G40" s="78"/>
      <c r="H40" s="79"/>
    </row>
    <row r="41" spans="2:8" ht="12.75">
      <c r="B41" s="58" t="s">
        <v>9</v>
      </c>
      <c r="C41" s="77" t="s">
        <v>35</v>
      </c>
      <c r="D41" s="78"/>
      <c r="E41" s="78"/>
      <c r="F41" s="78"/>
      <c r="G41" s="78"/>
      <c r="H41" s="79"/>
    </row>
    <row r="42" spans="1:8" ht="12.75">
      <c r="A42" s="40"/>
      <c r="B42" s="58" t="s">
        <v>15</v>
      </c>
      <c r="C42" s="77" t="s">
        <v>36</v>
      </c>
      <c r="D42" s="78"/>
      <c r="E42" s="78"/>
      <c r="F42" s="78"/>
      <c r="G42" s="78"/>
      <c r="H42" s="79"/>
    </row>
    <row r="43" spans="1:8" ht="12.75">
      <c r="A43" s="40"/>
      <c r="B43" s="58" t="s">
        <v>21</v>
      </c>
      <c r="C43" s="77" t="s">
        <v>37</v>
      </c>
      <c r="D43" s="78"/>
      <c r="E43" s="78"/>
      <c r="F43" s="78"/>
      <c r="G43" s="78"/>
      <c r="H43" s="79"/>
    </row>
    <row r="44" spans="1:8" ht="12.75">
      <c r="A44" s="40"/>
      <c r="B44" s="58" t="s">
        <v>48</v>
      </c>
      <c r="C44" s="60" t="s">
        <v>49</v>
      </c>
      <c r="D44" s="61"/>
      <c r="E44" s="61"/>
      <c r="F44" s="61"/>
      <c r="G44" s="61"/>
      <c r="H44" s="62"/>
    </row>
    <row r="45" spans="1:8" ht="13.5" thickBot="1">
      <c r="A45" s="40"/>
      <c r="B45" s="59" t="s">
        <v>30</v>
      </c>
      <c r="C45" s="86" t="s">
        <v>40</v>
      </c>
      <c r="D45" s="87"/>
      <c r="E45" s="87"/>
      <c r="F45" s="87"/>
      <c r="G45" s="87"/>
      <c r="H45" s="88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2:H42"/>
    <mergeCell ref="C43:H43"/>
    <mergeCell ref="C45:H45"/>
    <mergeCell ref="B38:H38"/>
    <mergeCell ref="C39:H39"/>
    <mergeCell ref="C40:H40"/>
    <mergeCell ref="C41:H41"/>
    <mergeCell ref="B7:F7"/>
    <mergeCell ref="G7:K7"/>
    <mergeCell ref="L7:P7"/>
    <mergeCell ref="A5:S5"/>
    <mergeCell ref="A1:S1"/>
    <mergeCell ref="A2:S2"/>
    <mergeCell ref="A3:S3"/>
    <mergeCell ref="A4:S4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K40" sqref="K40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9.421875" style="0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9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2.75">
      <c r="A2" s="89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2.75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5" customHeight="1">
      <c r="A4" s="90" t="s">
        <v>59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19" ht="15.75" customHeight="1">
      <c r="A5" s="89" t="s">
        <v>16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91" t="s">
        <v>38</v>
      </c>
      <c r="C7" s="92"/>
      <c r="D7" s="92"/>
      <c r="E7" s="92"/>
      <c r="F7" s="93"/>
      <c r="G7" s="91" t="s">
        <v>1</v>
      </c>
      <c r="H7" s="92"/>
      <c r="I7" s="92"/>
      <c r="J7" s="92"/>
      <c r="K7" s="93"/>
      <c r="L7" s="94" t="s">
        <v>12</v>
      </c>
      <c r="M7" s="95"/>
      <c r="N7" s="95"/>
      <c r="O7" s="95"/>
      <c r="P7" s="96"/>
      <c r="T7" s="2"/>
    </row>
    <row r="8" spans="2:20" ht="12.75">
      <c r="B8" s="19"/>
      <c r="C8" s="8" t="s">
        <v>4</v>
      </c>
      <c r="D8" s="9" t="s">
        <v>18</v>
      </c>
      <c r="E8" s="7" t="s">
        <v>5</v>
      </c>
      <c r="F8" s="27" t="s">
        <v>3</v>
      </c>
      <c r="G8" s="19"/>
      <c r="H8" s="7" t="s">
        <v>4</v>
      </c>
      <c r="I8" s="9" t="s">
        <v>18</v>
      </c>
      <c r="J8" s="7" t="s">
        <v>5</v>
      </c>
      <c r="K8" s="27" t="s">
        <v>3</v>
      </c>
      <c r="L8" s="7"/>
      <c r="M8" s="7" t="s">
        <v>4</v>
      </c>
      <c r="N8" s="9" t="s">
        <v>18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17</v>
      </c>
      <c r="D9" s="9" t="s">
        <v>17</v>
      </c>
      <c r="E9" s="36" t="s">
        <v>24</v>
      </c>
      <c r="F9" s="28" t="s">
        <v>22</v>
      </c>
      <c r="G9" s="11" t="s">
        <v>2</v>
      </c>
      <c r="H9" s="11" t="s">
        <v>17</v>
      </c>
      <c r="I9" s="9" t="s">
        <v>17</v>
      </c>
      <c r="J9" s="36" t="s">
        <v>24</v>
      </c>
      <c r="K9" s="28" t="s">
        <v>22</v>
      </c>
      <c r="L9" s="10" t="s">
        <v>19</v>
      </c>
      <c r="M9" s="10" t="s">
        <v>17</v>
      </c>
      <c r="N9" s="9" t="s">
        <v>17</v>
      </c>
      <c r="O9" s="36" t="s">
        <v>24</v>
      </c>
      <c r="P9" s="28" t="s">
        <v>22</v>
      </c>
    </row>
    <row r="10" spans="2:16" ht="13.5" thickBot="1">
      <c r="B10" s="13"/>
      <c r="C10" s="14"/>
      <c r="D10" s="16"/>
      <c r="E10" s="22" t="s">
        <v>31</v>
      </c>
      <c r="F10" s="33">
        <v>41275</v>
      </c>
      <c r="G10" s="15"/>
      <c r="H10" s="15"/>
      <c r="I10" s="16"/>
      <c r="J10" s="22" t="s">
        <v>31</v>
      </c>
      <c r="K10" s="33">
        <f>F10</f>
        <v>41275</v>
      </c>
      <c r="L10" s="13"/>
      <c r="M10" s="13"/>
      <c r="N10" s="16"/>
      <c r="O10" s="22" t="s">
        <v>31</v>
      </c>
      <c r="P10" s="33">
        <f>F10</f>
        <v>41275</v>
      </c>
    </row>
    <row r="11" spans="2:16" ht="12.75">
      <c r="B11" s="7" t="s">
        <v>6</v>
      </c>
      <c r="C11" s="30">
        <v>2</v>
      </c>
      <c r="D11" s="17">
        <v>690</v>
      </c>
      <c r="E11" s="18">
        <f aca="true" t="shared" si="0" ref="E11:E17">D11/$D$18</f>
        <v>0.01658509324608132</v>
      </c>
      <c r="F11" s="17">
        <f>D11+novembre!F11</f>
        <v>13930.15</v>
      </c>
      <c r="G11" s="47" t="s">
        <v>6</v>
      </c>
      <c r="H11" s="30">
        <v>5</v>
      </c>
      <c r="I11" s="17">
        <v>19409</v>
      </c>
      <c r="J11" s="18">
        <f>I11/$I$18</f>
        <v>0.46652184755535125</v>
      </c>
      <c r="K11" s="17">
        <f>I11+novembre!K11</f>
        <v>104132.15</v>
      </c>
      <c r="L11" s="38">
        <v>908</v>
      </c>
      <c r="M11" s="30">
        <v>12</v>
      </c>
      <c r="N11" s="17">
        <v>30821.5</v>
      </c>
      <c r="O11" s="18">
        <f>N11/$N$18</f>
        <v>0.7408368862088339</v>
      </c>
      <c r="P11" s="17">
        <f>N11+novembre!P11</f>
        <v>139571.5</v>
      </c>
    </row>
    <row r="12" spans="2:16" ht="12.75">
      <c r="B12" s="10" t="s">
        <v>13</v>
      </c>
      <c r="C12" s="31">
        <v>3</v>
      </c>
      <c r="D12" s="20">
        <v>3258.625</v>
      </c>
      <c r="E12" s="21">
        <f t="shared" si="0"/>
        <v>0.07832550649132138</v>
      </c>
      <c r="F12" s="20">
        <f>D12+novembre!F12</f>
        <v>13775.289999999999</v>
      </c>
      <c r="G12" s="12" t="s">
        <v>7</v>
      </c>
      <c r="H12" s="31">
        <v>7</v>
      </c>
      <c r="I12" s="20">
        <v>11412.5</v>
      </c>
      <c r="J12" s="21">
        <f>I12/$I$18</f>
        <v>0.2743150386534827</v>
      </c>
      <c r="K12" s="20">
        <f>I12+novembre!K12</f>
        <v>59526.6</v>
      </c>
      <c r="L12" s="39">
        <v>198</v>
      </c>
      <c r="M12" s="31">
        <v>13</v>
      </c>
      <c r="N12" s="20">
        <v>8719.5</v>
      </c>
      <c r="O12" s="21">
        <f>N12/$N$18</f>
        <v>0.20958510225971896</v>
      </c>
      <c r="P12" s="20">
        <f>N12+novembre!P12</f>
        <v>91636.954</v>
      </c>
    </row>
    <row r="13" spans="2:16" ht="12.75">
      <c r="B13" s="10" t="s">
        <v>9</v>
      </c>
      <c r="C13" s="31">
        <v>12</v>
      </c>
      <c r="D13" s="20">
        <v>30240.5</v>
      </c>
      <c r="E13" s="21">
        <f t="shared" si="0"/>
        <v>0.726871756968293</v>
      </c>
      <c r="F13" s="20">
        <f>D13+novembre!F13</f>
        <v>211352.25</v>
      </c>
      <c r="G13" s="12" t="s">
        <v>8</v>
      </c>
      <c r="H13" s="31">
        <v>15</v>
      </c>
      <c r="I13" s="20">
        <v>7847.125</v>
      </c>
      <c r="J13" s="21">
        <f>I13/$I$18</f>
        <v>0.18861637657776215</v>
      </c>
      <c r="K13" s="20">
        <f>I13+novembre!K13</f>
        <v>98149.49</v>
      </c>
      <c r="L13" s="9" t="s">
        <v>32</v>
      </c>
      <c r="M13" s="31">
        <v>4</v>
      </c>
      <c r="N13" s="20">
        <v>2062.625</v>
      </c>
      <c r="O13" s="21">
        <f>N13/$N$18</f>
        <v>0.04957801153144708</v>
      </c>
      <c r="P13" s="20">
        <f>N13+novembre!P13</f>
        <v>59077.85</v>
      </c>
    </row>
    <row r="14" spans="2:16" ht="12.75">
      <c r="B14" s="10" t="s">
        <v>15</v>
      </c>
      <c r="C14" s="31">
        <v>3</v>
      </c>
      <c r="D14" s="20">
        <v>974</v>
      </c>
      <c r="E14" s="21">
        <f t="shared" si="0"/>
        <v>0.0234114214807003</v>
      </c>
      <c r="F14" s="20">
        <f>D14+novembre!F14</f>
        <v>12368.75</v>
      </c>
      <c r="G14" s="12" t="s">
        <v>10</v>
      </c>
      <c r="H14" s="34">
        <v>2</v>
      </c>
      <c r="I14" s="20">
        <v>2935</v>
      </c>
      <c r="J14" s="21">
        <f>I14/$I$18</f>
        <v>0.07054673721340388</v>
      </c>
      <c r="K14" s="20">
        <f>I14+novembre!K14</f>
        <v>28478.064</v>
      </c>
      <c r="L14" s="37"/>
      <c r="M14" s="31"/>
      <c r="N14" s="20"/>
      <c r="O14" s="32"/>
      <c r="P14" s="20">
        <f>N14+novembre!P14</f>
        <v>0</v>
      </c>
    </row>
    <row r="15" spans="2:16" ht="12.75">
      <c r="B15" s="10" t="s">
        <v>21</v>
      </c>
      <c r="C15" s="31">
        <v>7</v>
      </c>
      <c r="D15" s="20">
        <v>6108.5</v>
      </c>
      <c r="E15" s="21">
        <f t="shared" si="0"/>
        <v>0.1468261479618663</v>
      </c>
      <c r="F15" s="20">
        <f>D15+novembre!F15</f>
        <v>32202.85</v>
      </c>
      <c r="G15" s="12"/>
      <c r="H15" s="34"/>
      <c r="I15" s="20"/>
      <c r="J15" s="21"/>
      <c r="K15" s="20">
        <f>I15+novembre!K15</f>
        <v>0</v>
      </c>
      <c r="L15" s="37"/>
      <c r="M15" s="31"/>
      <c r="N15" s="20"/>
      <c r="O15" s="32"/>
      <c r="P15" s="20">
        <f>N15+novembre!P15</f>
        <v>0</v>
      </c>
    </row>
    <row r="16" spans="2:16" ht="12.75">
      <c r="B16" s="10" t="s">
        <v>48</v>
      </c>
      <c r="C16" s="31">
        <v>2</v>
      </c>
      <c r="D16" s="20">
        <v>332</v>
      </c>
      <c r="E16" s="21">
        <f t="shared" si="0"/>
        <v>0.00798007385173768</v>
      </c>
      <c r="F16" s="20">
        <f>D16+novembre!F16</f>
        <v>2425.75</v>
      </c>
      <c r="G16" s="12"/>
      <c r="H16" s="34"/>
      <c r="I16" s="20"/>
      <c r="J16" s="21"/>
      <c r="K16" s="20">
        <f>I16+novembre!K16</f>
        <v>0</v>
      </c>
      <c r="L16" s="37"/>
      <c r="M16" s="31"/>
      <c r="N16" s="20"/>
      <c r="O16" s="32"/>
      <c r="P16" s="20">
        <f>N16+novembre!P16</f>
        <v>0</v>
      </c>
    </row>
    <row r="17" spans="2:16" ht="13.5" thickBot="1">
      <c r="B17" s="10" t="s">
        <v>30</v>
      </c>
      <c r="C17" s="31">
        <v>0</v>
      </c>
      <c r="D17" s="20">
        <v>0</v>
      </c>
      <c r="E17" s="56">
        <f t="shared" si="0"/>
        <v>0</v>
      </c>
      <c r="F17" s="15">
        <f>D17+novembre!F17</f>
        <v>4231.263999999999</v>
      </c>
      <c r="G17" s="35"/>
      <c r="H17" s="34"/>
      <c r="I17" s="29"/>
      <c r="J17" s="21"/>
      <c r="K17" s="15">
        <f>I17+novembre!K17</f>
        <v>0</v>
      </c>
      <c r="L17" s="37"/>
      <c r="M17" s="31"/>
      <c r="N17" s="20"/>
      <c r="O17" s="32"/>
      <c r="P17" s="15">
        <f>N17+novembre!P17</f>
        <v>0</v>
      </c>
    </row>
    <row r="18" spans="2:16" ht="13.5" thickBot="1">
      <c r="B18" s="42" t="s">
        <v>3</v>
      </c>
      <c r="C18" s="42">
        <f>SUM(C11:C17)</f>
        <v>29</v>
      </c>
      <c r="D18" s="43">
        <f>SUM(D11:D17)</f>
        <v>41603.625</v>
      </c>
      <c r="E18" s="53">
        <f>SUM(E11:E17)</f>
        <v>1</v>
      </c>
      <c r="F18" s="54">
        <f>SUM(F11:F17)</f>
        <v>290286.304</v>
      </c>
      <c r="G18" s="42" t="s">
        <v>3</v>
      </c>
      <c r="H18" s="43">
        <f>SUM(H11:H14)</f>
        <v>29</v>
      </c>
      <c r="I18" s="43">
        <f>SUM(I11:I14)</f>
        <v>41603.625</v>
      </c>
      <c r="J18" s="50">
        <f>SUM(J11:J14)</f>
        <v>1</v>
      </c>
      <c r="K18" s="54">
        <f>SUM(K11:K14)</f>
        <v>290286.304</v>
      </c>
      <c r="L18" s="42" t="s">
        <v>3</v>
      </c>
      <c r="M18" s="42">
        <f>SUM(M10:M15)</f>
        <v>29</v>
      </c>
      <c r="N18" s="43">
        <f>SUM(N11:N13)</f>
        <v>41603.625</v>
      </c>
      <c r="O18" s="50">
        <f>SUM(O11:O13)</f>
        <v>0.9999999999999999</v>
      </c>
      <c r="P18" s="54">
        <f>SUM(P11:P13)</f>
        <v>290286.304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80" t="s">
        <v>39</v>
      </c>
      <c r="C38" s="81"/>
      <c r="D38" s="81"/>
      <c r="E38" s="81"/>
      <c r="F38" s="81"/>
      <c r="G38" s="81"/>
      <c r="H38" s="82"/>
    </row>
    <row r="39" spans="2:8" ht="12.75">
      <c r="B39" s="57" t="s">
        <v>6</v>
      </c>
      <c r="C39" s="83" t="s">
        <v>33</v>
      </c>
      <c r="D39" s="84"/>
      <c r="E39" s="84"/>
      <c r="F39" s="84"/>
      <c r="G39" s="84"/>
      <c r="H39" s="85"/>
    </row>
    <row r="40" spans="2:8" ht="12.75">
      <c r="B40" s="58" t="s">
        <v>13</v>
      </c>
      <c r="C40" s="77" t="s">
        <v>34</v>
      </c>
      <c r="D40" s="78"/>
      <c r="E40" s="78"/>
      <c r="F40" s="78"/>
      <c r="G40" s="78"/>
      <c r="H40" s="79"/>
    </row>
    <row r="41" spans="2:8" ht="12.75">
      <c r="B41" s="58" t="s">
        <v>9</v>
      </c>
      <c r="C41" s="77" t="s">
        <v>35</v>
      </c>
      <c r="D41" s="78"/>
      <c r="E41" s="78"/>
      <c r="F41" s="78"/>
      <c r="G41" s="78"/>
      <c r="H41" s="79"/>
    </row>
    <row r="42" spans="1:8" ht="12.75">
      <c r="A42" s="40"/>
      <c r="B42" s="58" t="s">
        <v>15</v>
      </c>
      <c r="C42" s="77" t="s">
        <v>36</v>
      </c>
      <c r="D42" s="78"/>
      <c r="E42" s="78"/>
      <c r="F42" s="78"/>
      <c r="G42" s="78"/>
      <c r="H42" s="79"/>
    </row>
    <row r="43" spans="1:8" ht="12.75">
      <c r="A43" s="40"/>
      <c r="B43" s="58" t="s">
        <v>21</v>
      </c>
      <c r="C43" s="77" t="s">
        <v>37</v>
      </c>
      <c r="D43" s="78"/>
      <c r="E43" s="78"/>
      <c r="F43" s="78"/>
      <c r="G43" s="78"/>
      <c r="H43" s="79"/>
    </row>
    <row r="44" spans="1:8" ht="12.75">
      <c r="A44" s="40"/>
      <c r="B44" s="58" t="s">
        <v>48</v>
      </c>
      <c r="C44" s="60" t="s">
        <v>49</v>
      </c>
      <c r="D44" s="61"/>
      <c r="E44" s="61"/>
      <c r="F44" s="61"/>
      <c r="G44" s="61"/>
      <c r="H44" s="62"/>
    </row>
    <row r="45" spans="1:8" ht="13.5" thickBot="1">
      <c r="A45" s="40"/>
      <c r="B45" s="59" t="s">
        <v>30</v>
      </c>
      <c r="C45" s="86" t="s">
        <v>40</v>
      </c>
      <c r="D45" s="87"/>
      <c r="E45" s="87"/>
      <c r="F45" s="87"/>
      <c r="G45" s="87"/>
      <c r="H45" s="88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A1:S1"/>
    <mergeCell ref="A2:S2"/>
    <mergeCell ref="A3:S3"/>
    <mergeCell ref="A4:S4"/>
    <mergeCell ref="B7:F7"/>
    <mergeCell ref="G7:K7"/>
    <mergeCell ref="L7:P7"/>
    <mergeCell ref="A5:S5"/>
    <mergeCell ref="C42:H42"/>
    <mergeCell ref="C43:H43"/>
    <mergeCell ref="C45:H45"/>
    <mergeCell ref="B38:H38"/>
    <mergeCell ref="C39:H39"/>
    <mergeCell ref="C40:H40"/>
    <mergeCell ref="C41:H41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J40" sqref="J40"/>
    </sheetView>
  </sheetViews>
  <sheetFormatPr defaultColWidth="9.140625" defaultRowHeight="12.75"/>
  <cols>
    <col min="1" max="3" width="9.140625" style="6" customWidth="1"/>
    <col min="4" max="4" width="16.57421875" style="6" customWidth="1"/>
    <col min="5" max="5" width="13.8515625" style="6" customWidth="1"/>
    <col min="6" max="7" width="9.140625" style="6" customWidth="1"/>
    <col min="8" max="8" width="10.140625" style="6" bestFit="1" customWidth="1"/>
    <col min="9" max="9" width="8.57421875" style="6" customWidth="1"/>
    <col min="10" max="10" width="10.140625" style="6" bestFit="1" customWidth="1"/>
    <col min="11" max="11" width="10.28125" style="6" customWidth="1"/>
    <col min="12" max="12" width="11.140625" style="6" bestFit="1" customWidth="1"/>
    <col min="13" max="13" width="12.00390625" style="6" customWidth="1"/>
    <col min="14" max="14" width="11.140625" style="6" bestFit="1" customWidth="1"/>
    <col min="15" max="16384" width="9.140625" style="6" customWidth="1"/>
  </cols>
  <sheetData>
    <row r="1" spans="1:16" ht="12.75">
      <c r="A1" s="89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2.75">
      <c r="A2" s="89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2.75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2.75">
      <c r="A4" s="90" t="s">
        <v>60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ht="12.75">
      <c r="A5" s="89" t="s">
        <v>16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ht="13.5" thickBot="1"/>
    <row r="7" spans="2:13" ht="13.5" thickBot="1">
      <c r="B7" s="97" t="s">
        <v>45</v>
      </c>
      <c r="C7" s="97"/>
      <c r="D7" s="97"/>
      <c r="E7" s="97"/>
      <c r="F7" s="97" t="s">
        <v>46</v>
      </c>
      <c r="G7" s="97"/>
      <c r="H7" s="97"/>
      <c r="I7" s="97"/>
      <c r="J7" s="97" t="s">
        <v>47</v>
      </c>
      <c r="K7" s="97"/>
      <c r="L7" s="97"/>
      <c r="M7" s="97"/>
    </row>
    <row r="8" spans="2:13" ht="12.75">
      <c r="B8" s="19"/>
      <c r="C8" s="19" t="s">
        <v>25</v>
      </c>
      <c r="D8" s="19" t="s">
        <v>18</v>
      </c>
      <c r="E8" s="19" t="s">
        <v>5</v>
      </c>
      <c r="F8" s="19"/>
      <c r="G8" s="19" t="s">
        <v>25</v>
      </c>
      <c r="H8" s="19" t="s">
        <v>18</v>
      </c>
      <c r="I8" s="19" t="s">
        <v>5</v>
      </c>
      <c r="J8" s="19"/>
      <c r="K8" s="19" t="s">
        <v>26</v>
      </c>
      <c r="L8" s="19" t="s">
        <v>18</v>
      </c>
      <c r="M8" s="19" t="s">
        <v>5</v>
      </c>
    </row>
    <row r="9" spans="2:13" ht="12.75">
      <c r="B9" s="10" t="s">
        <v>0</v>
      </c>
      <c r="C9" s="10" t="s">
        <v>24</v>
      </c>
      <c r="D9" s="10" t="s">
        <v>27</v>
      </c>
      <c r="E9" s="10" t="s">
        <v>29</v>
      </c>
      <c r="F9" s="10" t="s">
        <v>2</v>
      </c>
      <c r="G9" s="10" t="s">
        <v>24</v>
      </c>
      <c r="H9" s="10" t="s">
        <v>27</v>
      </c>
      <c r="I9" s="10" t="s">
        <v>29</v>
      </c>
      <c r="J9" s="10" t="s">
        <v>20</v>
      </c>
      <c r="K9" s="10" t="s">
        <v>24</v>
      </c>
      <c r="L9" s="10" t="s">
        <v>27</v>
      </c>
      <c r="M9" s="10" t="s">
        <v>29</v>
      </c>
    </row>
    <row r="10" spans="2:13" ht="13.5" thickBot="1">
      <c r="B10" s="22"/>
      <c r="C10" s="22">
        <v>2013</v>
      </c>
      <c r="D10" s="22">
        <v>2013</v>
      </c>
      <c r="E10" s="22">
        <v>2013</v>
      </c>
      <c r="F10" s="22"/>
      <c r="G10" s="10">
        <f>C10</f>
        <v>2013</v>
      </c>
      <c r="H10" s="22">
        <f>C10</f>
        <v>2013</v>
      </c>
      <c r="I10" s="22">
        <f>C10</f>
        <v>2013</v>
      </c>
      <c r="J10" s="22"/>
      <c r="K10" s="22">
        <f>C10</f>
        <v>2013</v>
      </c>
      <c r="L10" s="10">
        <f>C10</f>
        <v>2013</v>
      </c>
      <c r="M10" s="22">
        <v>2013</v>
      </c>
    </row>
    <row r="11" spans="2:15" ht="12.75">
      <c r="B11" s="7" t="s">
        <v>6</v>
      </c>
      <c r="C11" s="66">
        <f>gennaio!C11+gennaio2!C11+febbraio!C11+marzo!C11+aprile!C11+maggio!C11+giugno!C11+luglio!C11+luglio2!C11+settembre!C11+ottobre!C11+novembre!C11+dicembre!C11</f>
        <v>13</v>
      </c>
      <c r="D11" s="70">
        <f>dicembre!F11</f>
        <v>13930.15</v>
      </c>
      <c r="E11" s="48">
        <f aca="true" t="shared" si="0" ref="E11:E17">D11/$D$18</f>
        <v>0.04798762397002374</v>
      </c>
      <c r="F11" s="52" t="s">
        <v>6</v>
      </c>
      <c r="G11" s="66">
        <f>gennaio!H11+gennaio2!H11+febbraio!H11+marzo!H11+aprile!H11+maggio!H11+giugno!H11+luglio!H11+luglio2!H11+settembre!H11+ottobre!H11+novembre!H11+dicembre!H11</f>
        <v>25</v>
      </c>
      <c r="H11" s="70">
        <f>dicembre!K11</f>
        <v>104132.15</v>
      </c>
      <c r="I11" s="51">
        <f>H11/$H$18</f>
        <v>0.35872222893436956</v>
      </c>
      <c r="J11" s="7">
        <v>908</v>
      </c>
      <c r="K11" s="66">
        <f>gennaio!M11+gennaio2!M11+febbraio!M11+marzo!M11+aprile!M11+maggio!M11+giugno!M11+luglio!M11+luglio2!M11+settembre!M11+ottobre!M11+novembre!M11+dicembre!M11</f>
        <v>44</v>
      </c>
      <c r="L11" s="70">
        <f>dicembre!P11</f>
        <v>139571.5</v>
      </c>
      <c r="M11" s="65">
        <f>L11/$L$18</f>
        <v>0.4808063559209462</v>
      </c>
      <c r="N11" s="73"/>
      <c r="O11" s="74"/>
    </row>
    <row r="12" spans="2:15" ht="12.75">
      <c r="B12" s="10" t="s">
        <v>13</v>
      </c>
      <c r="C12" s="67">
        <f>gennaio!C12+gennaio2!C12+febbraio!C12+marzo!C12+aprile!C12+maggio!C12+giugno!C12+luglio!C12+luglio2!C12+settembre!C12+ottobre!C12+novembre!C12+dicembre!C12</f>
        <v>17</v>
      </c>
      <c r="D12" s="68">
        <f>dicembre!F12</f>
        <v>13775.289999999999</v>
      </c>
      <c r="E12" s="49">
        <f t="shared" si="0"/>
        <v>0.047454150644323886</v>
      </c>
      <c r="F12" s="55" t="s">
        <v>7</v>
      </c>
      <c r="G12" s="67">
        <f>gennaio!H12+gennaio2!H12+febbraio!H12+marzo!H12+aprile!H12+maggio!H12+giugno!H12+luglio!H12+luglio2!H12+settembre!H12+ottobre!H12+novembre!H12+dicembre!H12</f>
        <v>22</v>
      </c>
      <c r="H12" s="68">
        <f>dicembre!K12</f>
        <v>59526.6</v>
      </c>
      <c r="I12" s="46">
        <f>H12/$H$18</f>
        <v>0.20506168971719727</v>
      </c>
      <c r="J12" s="10" t="s">
        <v>28</v>
      </c>
      <c r="K12" s="67">
        <f>gennaio!M12+gennaio2!M12+febbraio!M12+marzo!M12+aprile!M12+maggio!M12+giugno!M12+luglio!M12+luglio2!M12+settembre!M12+ottobre!M12+novembre!M12+dicembre!M12</f>
        <v>72</v>
      </c>
      <c r="L12" s="68">
        <f>dicembre!P12</f>
        <v>91636.954</v>
      </c>
      <c r="M12" s="32">
        <f>L12/$L$18</f>
        <v>0.3156778419694234</v>
      </c>
      <c r="N12" s="75"/>
      <c r="O12" s="76"/>
    </row>
    <row r="13" spans="2:15" ht="12.75">
      <c r="B13" s="10" t="s">
        <v>9</v>
      </c>
      <c r="C13" s="67">
        <f>gennaio!C13+gennaio2!C13+febbraio!C13+marzo!C13+aprile!C13+maggio!C13+giugno!C13+luglio!C13+luglio2!C13+settembre!C13+ottobre!C13+novembre!C13+dicembre!C13</f>
        <v>81</v>
      </c>
      <c r="D13" s="68">
        <f>dicembre!F13</f>
        <v>211352.25</v>
      </c>
      <c r="E13" s="49">
        <f t="shared" si="0"/>
        <v>0.7280820592899898</v>
      </c>
      <c r="F13" s="55" t="s">
        <v>8</v>
      </c>
      <c r="G13" s="67">
        <f>gennaio!H13+gennaio2!H13+febbraio!H13+marzo!H13+aprile!H13+maggio!H13+giugno!H13+luglio!H13+luglio2!H13+settembre!H13+ottobre!H13+novembre!H13+dicembre!H13</f>
        <v>86</v>
      </c>
      <c r="H13" s="68">
        <f>dicembre!K13</f>
        <v>98149.49</v>
      </c>
      <c r="I13" s="46">
        <f>H13/$H$18</f>
        <v>0.33811271371590446</v>
      </c>
      <c r="J13" s="10" t="s">
        <v>11</v>
      </c>
      <c r="K13" s="67">
        <f>gennaio!M13+gennaio2!M13+febbraio!M13+marzo!M13+aprile!M13+maggio!M13+giugno!M13+luglio!M13+luglio2!M13+settembre!M13+ottobre!M13+novembre!M13+dicembre!M13</f>
        <v>51</v>
      </c>
      <c r="L13" s="68">
        <f>dicembre!P13</f>
        <v>59077.85</v>
      </c>
      <c r="M13" s="32">
        <f>L13/$L$18</f>
        <v>0.20351580210963036</v>
      </c>
      <c r="N13" s="75"/>
      <c r="O13" s="76"/>
    </row>
    <row r="14" spans="2:15" ht="12.75">
      <c r="B14" s="10" t="s">
        <v>15</v>
      </c>
      <c r="C14" s="67">
        <f>gennaio!C14+gennaio2!C14+febbraio!C14+marzo!C14+aprile!C14+maggio!C14+giugno!C14+luglio!C14+luglio2!C14+settembre!C14+ottobre!C14+novembre!C14+dicembre!C14</f>
        <v>7</v>
      </c>
      <c r="D14" s="68">
        <f>dicembre!F14</f>
        <v>12368.75</v>
      </c>
      <c r="E14" s="49">
        <f t="shared" si="0"/>
        <v>0.042608796314413784</v>
      </c>
      <c r="F14" s="55" t="s">
        <v>10</v>
      </c>
      <c r="G14" s="67">
        <f>gennaio!H14+gennaio2!H14+febbraio!H14+marzo!H14+aprile!H14+maggio!H14+giugno!H14+luglio!H14+luglio2!H14+settembre!H14+ottobre!H14+novembre!H14+dicembre!H14</f>
        <v>34</v>
      </c>
      <c r="H14" s="68">
        <f>dicembre!K14</f>
        <v>28478.064</v>
      </c>
      <c r="I14" s="46">
        <f>H14/$H$18</f>
        <v>0.09810336763252873</v>
      </c>
      <c r="J14" s="10"/>
      <c r="K14" s="67"/>
      <c r="L14" s="68"/>
      <c r="M14" s="32"/>
      <c r="N14" s="73"/>
      <c r="O14" s="74"/>
    </row>
    <row r="15" spans="2:15" ht="12.75">
      <c r="B15" s="10" t="s">
        <v>21</v>
      </c>
      <c r="C15" s="67">
        <f>gennaio!C15+gennaio2!C15+febbraio!C15+marzo!C15+aprile!C15+maggio!C15+giugno!C15+luglio!C15+luglio2!C15+settembre!C15+ottobre!C15+novembre!C15+dicembre!C15</f>
        <v>34</v>
      </c>
      <c r="D15" s="68">
        <f>dicembre!F15</f>
        <v>32202.85</v>
      </c>
      <c r="E15" s="49">
        <f t="shared" si="0"/>
        <v>0.11093478940019161</v>
      </c>
      <c r="F15" s="10"/>
      <c r="G15" s="67"/>
      <c r="H15" s="68"/>
      <c r="I15" s="46"/>
      <c r="J15" s="10"/>
      <c r="K15" s="67"/>
      <c r="L15" s="68"/>
      <c r="M15" s="32"/>
      <c r="N15" s="73"/>
      <c r="O15" s="74"/>
    </row>
    <row r="16" spans="2:15" ht="12.75">
      <c r="B16" s="10" t="s">
        <v>48</v>
      </c>
      <c r="C16" s="67">
        <f>gennaio!C16+gennaio2!C16+febbraio!C16+marzo!C16+aprile!C16+maggio!C16+giugno!C16+luglio!C16+luglio2!C16+settembre!C16+ottobre!C16+novembre!C16+dicembre!C16</f>
        <v>9</v>
      </c>
      <c r="D16" s="68">
        <f>dicembre!F16</f>
        <v>2425.75</v>
      </c>
      <c r="E16" s="49">
        <f t="shared" si="0"/>
        <v>0.008356405268090086</v>
      </c>
      <c r="F16" s="10"/>
      <c r="G16" s="67"/>
      <c r="H16" s="68"/>
      <c r="I16" s="46"/>
      <c r="J16" s="10"/>
      <c r="K16" s="67"/>
      <c r="L16" s="68"/>
      <c r="M16" s="32"/>
      <c r="N16" s="73"/>
      <c r="O16" s="73"/>
    </row>
    <row r="17" spans="2:15" ht="13.5" thickBot="1">
      <c r="B17" s="10" t="s">
        <v>30</v>
      </c>
      <c r="C17" s="69">
        <f>gennaio!C17+gennaio2!C17+febbraio!C17+marzo!C17+aprile!C17+maggio!C17+giugno!C17+luglio!C17+luglio2!C17+settembre!C17+ottobre!C17+novembre!C17+dicembre!C17</f>
        <v>6</v>
      </c>
      <c r="D17" s="71">
        <f>dicembre!F17</f>
        <v>4231.263999999999</v>
      </c>
      <c r="E17" s="49">
        <f t="shared" si="0"/>
        <v>0.01457617511296709</v>
      </c>
      <c r="F17" s="10"/>
      <c r="G17" s="69"/>
      <c r="H17" s="71"/>
      <c r="I17" s="46"/>
      <c r="J17" s="10"/>
      <c r="K17" s="69"/>
      <c r="L17" s="71"/>
      <c r="M17" s="32"/>
      <c r="N17" s="73"/>
      <c r="O17" s="73"/>
    </row>
    <row r="18" spans="2:15" ht="13.5" thickBot="1">
      <c r="B18" s="42" t="s">
        <v>3</v>
      </c>
      <c r="C18" s="42">
        <f>SUM(C11:C17)</f>
        <v>167</v>
      </c>
      <c r="D18" s="43">
        <f>SUM(D11:D17)</f>
        <v>290286.304</v>
      </c>
      <c r="E18" s="50">
        <f>SUM(E11:E17)</f>
        <v>1.0000000000000002</v>
      </c>
      <c r="F18" s="42" t="s">
        <v>3</v>
      </c>
      <c r="G18" s="43">
        <f>SUM(G11:G17)</f>
        <v>167</v>
      </c>
      <c r="H18" s="43">
        <f>SUM(H11:H14)</f>
        <v>290286.304</v>
      </c>
      <c r="I18" s="50">
        <f>SUM(I11:I14)</f>
        <v>1</v>
      </c>
      <c r="J18" s="42" t="s">
        <v>3</v>
      </c>
      <c r="K18" s="42">
        <f>SUM(K11:K17)</f>
        <v>167</v>
      </c>
      <c r="L18" s="43">
        <f>SUM(L11:L13)</f>
        <v>290286.304</v>
      </c>
      <c r="M18" s="50">
        <f>SUM(M11:M13)</f>
        <v>1</v>
      </c>
      <c r="N18" s="74"/>
      <c r="O18" s="73"/>
    </row>
    <row r="19" spans="4:12" ht="12.75">
      <c r="D19" s="23"/>
      <c r="F19" s="23"/>
      <c r="G19" s="23"/>
      <c r="H19" s="23"/>
      <c r="L19" s="23"/>
    </row>
    <row r="20" spans="4:12" ht="12.75">
      <c r="D20" s="23"/>
      <c r="F20" s="23"/>
      <c r="G20" s="23"/>
      <c r="H20" s="23"/>
      <c r="L20" s="23"/>
    </row>
    <row r="21" spans="4:13" ht="12.75">
      <c r="D21" s="24"/>
      <c r="E21" s="25"/>
      <c r="F21" s="24"/>
      <c r="G21" s="24"/>
      <c r="H21" s="24"/>
      <c r="I21" s="25"/>
      <c r="J21" s="25"/>
      <c r="K21" s="25"/>
      <c r="L21" s="24"/>
      <c r="M21" s="25"/>
    </row>
    <row r="22" spans="4:12" ht="12.75">
      <c r="D22" s="23"/>
      <c r="F22" s="23"/>
      <c r="G22" s="23"/>
      <c r="H22" s="23"/>
      <c r="L22" s="23"/>
    </row>
    <row r="23" spans="4:12" ht="12.75">
      <c r="D23" s="23"/>
      <c r="F23" s="23"/>
      <c r="G23" s="23"/>
      <c r="H23" s="23"/>
      <c r="L23" s="23"/>
    </row>
    <row r="24" spans="4:12" ht="12.75">
      <c r="D24" s="23"/>
      <c r="F24" s="23"/>
      <c r="G24" s="23"/>
      <c r="H24" s="23"/>
      <c r="L24" s="23"/>
    </row>
    <row r="25" spans="4:12" ht="12.75">
      <c r="D25" s="23"/>
      <c r="F25" s="23"/>
      <c r="G25" s="23"/>
      <c r="H25" s="23"/>
      <c r="L25" s="23"/>
    </row>
    <row r="26" spans="4:12" ht="12.75">
      <c r="D26" s="23"/>
      <c r="F26" s="23"/>
      <c r="G26" s="23"/>
      <c r="H26" s="23"/>
      <c r="L26" s="23"/>
    </row>
    <row r="27" spans="4:12" ht="12.75">
      <c r="D27" s="23"/>
      <c r="F27" s="23"/>
      <c r="G27" s="23"/>
      <c r="H27" s="23"/>
      <c r="L27" s="23"/>
    </row>
    <row r="28" spans="4:12" ht="12.75">
      <c r="D28" s="23"/>
      <c r="F28" s="23"/>
      <c r="G28" s="23"/>
      <c r="H28" s="23"/>
      <c r="L28" s="23"/>
    </row>
    <row r="29" spans="4:12" ht="12.75">
      <c r="D29" s="23"/>
      <c r="F29" s="23"/>
      <c r="G29" s="23"/>
      <c r="H29" s="23"/>
      <c r="L29" s="23"/>
    </row>
    <row r="30" spans="4:12" ht="12.75">
      <c r="D30" s="23"/>
      <c r="F30" s="23"/>
      <c r="G30" s="23"/>
      <c r="H30" s="23"/>
      <c r="L30" s="23"/>
    </row>
    <row r="31" spans="4:12" ht="12.75">
      <c r="D31" s="26"/>
      <c r="F31" s="23"/>
      <c r="G31" s="23"/>
      <c r="H31" s="23"/>
      <c r="L31" s="23"/>
    </row>
    <row r="32" spans="4:12" ht="12.75">
      <c r="D32" s="23"/>
      <c r="F32" s="23"/>
      <c r="G32" s="23"/>
      <c r="H32" s="23"/>
      <c r="L32" s="23"/>
    </row>
    <row r="33" spans="4:12" ht="12.75">
      <c r="D33" s="23"/>
      <c r="F33" s="23"/>
      <c r="G33" s="23"/>
      <c r="H33" s="23"/>
      <c r="L33" s="23"/>
    </row>
    <row r="34" spans="4:12" ht="12.75">
      <c r="D34" s="23"/>
      <c r="F34" s="23"/>
      <c r="G34" s="23"/>
      <c r="H34" s="23"/>
      <c r="L34" s="23"/>
    </row>
    <row r="35" spans="4:12" ht="12.75">
      <c r="D35" s="23"/>
      <c r="F35" s="23"/>
      <c r="G35" s="23"/>
      <c r="H35" s="23"/>
      <c r="L35" s="23"/>
    </row>
    <row r="37" spans="2:4" ht="13.5" thickBot="1">
      <c r="B37" s="45"/>
      <c r="D37" s="44"/>
    </row>
    <row r="38" spans="2:8" ht="13.5" thickBot="1">
      <c r="B38" s="80" t="s">
        <v>39</v>
      </c>
      <c r="C38" s="81"/>
      <c r="D38" s="81"/>
      <c r="E38" s="81"/>
      <c r="F38" s="81"/>
      <c r="G38" s="81"/>
      <c r="H38" s="82"/>
    </row>
    <row r="39" spans="2:8" ht="12.75">
      <c r="B39" s="57" t="s">
        <v>6</v>
      </c>
      <c r="C39" s="83" t="s">
        <v>33</v>
      </c>
      <c r="D39" s="84"/>
      <c r="E39" s="84"/>
      <c r="F39" s="84"/>
      <c r="G39" s="84"/>
      <c r="H39" s="85"/>
    </row>
    <row r="40" spans="2:8" ht="12.75">
      <c r="B40" s="58" t="s">
        <v>13</v>
      </c>
      <c r="C40" s="77" t="s">
        <v>34</v>
      </c>
      <c r="D40" s="78"/>
      <c r="E40" s="78"/>
      <c r="F40" s="78"/>
      <c r="G40" s="78"/>
      <c r="H40" s="79"/>
    </row>
    <row r="41" spans="2:10" ht="12.75">
      <c r="B41" s="58" t="s">
        <v>9</v>
      </c>
      <c r="C41" s="77" t="s">
        <v>35</v>
      </c>
      <c r="D41" s="78"/>
      <c r="E41" s="78"/>
      <c r="F41" s="78"/>
      <c r="G41" s="78"/>
      <c r="H41" s="79"/>
      <c r="J41" s="63"/>
    </row>
    <row r="42" spans="2:8" ht="12.75">
      <c r="B42" s="58" t="s">
        <v>15</v>
      </c>
      <c r="C42" s="77" t="s">
        <v>36</v>
      </c>
      <c r="D42" s="78"/>
      <c r="E42" s="78"/>
      <c r="F42" s="78"/>
      <c r="G42" s="78"/>
      <c r="H42" s="79"/>
    </row>
    <row r="43" spans="2:8" ht="12.75">
      <c r="B43" s="58" t="s">
        <v>21</v>
      </c>
      <c r="C43" s="77" t="s">
        <v>37</v>
      </c>
      <c r="D43" s="78"/>
      <c r="E43" s="78"/>
      <c r="F43" s="78"/>
      <c r="G43" s="78"/>
      <c r="H43" s="79"/>
    </row>
    <row r="44" spans="2:8" ht="12.75">
      <c r="B44" s="58" t="s">
        <v>48</v>
      </c>
      <c r="C44" s="60" t="s">
        <v>49</v>
      </c>
      <c r="D44" s="61"/>
      <c r="E44" s="61"/>
      <c r="F44" s="61"/>
      <c r="G44" s="61"/>
      <c r="H44" s="62"/>
    </row>
    <row r="45" spans="2:8" ht="13.5" thickBot="1">
      <c r="B45" s="59" t="s">
        <v>30</v>
      </c>
      <c r="C45" s="86" t="s">
        <v>40</v>
      </c>
      <c r="D45" s="87"/>
      <c r="E45" s="87"/>
      <c r="F45" s="87"/>
      <c r="G45" s="87"/>
      <c r="H45" s="88"/>
    </row>
  </sheetData>
  <mergeCells count="15">
    <mergeCell ref="C41:H41"/>
    <mergeCell ref="C42:H42"/>
    <mergeCell ref="C43:H43"/>
    <mergeCell ref="C45:H45"/>
    <mergeCell ref="B38:H38"/>
    <mergeCell ref="C39:H39"/>
    <mergeCell ref="C40:H40"/>
    <mergeCell ref="A5:P5"/>
    <mergeCell ref="B7:E7"/>
    <mergeCell ref="F7:I7"/>
    <mergeCell ref="J7:M7"/>
    <mergeCell ref="A1:P1"/>
    <mergeCell ref="A2:P2"/>
    <mergeCell ref="A3:P3"/>
    <mergeCell ref="A4:P4"/>
  </mergeCells>
  <printOptions/>
  <pageMargins left="0.75" right="0.75" top="1" bottom="1" header="0.5" footer="0.5"/>
  <pageSetup horizontalDpi="300" verticalDpi="300" orientation="landscape" paperSize="9" r:id="rId2"/>
  <ignoredErrors>
    <ignoredError sqref="H1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1">
      <selection activeCell="K39" sqref="K39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9.421875" style="0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9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2.75">
      <c r="A2" s="89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2.75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5" customHeight="1">
      <c r="A4" s="90" t="s">
        <v>43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19" ht="15.75" customHeight="1">
      <c r="A5" s="89" t="s">
        <v>16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91" t="s">
        <v>38</v>
      </c>
      <c r="C7" s="92"/>
      <c r="D7" s="92"/>
      <c r="E7" s="92"/>
      <c r="F7" s="93"/>
      <c r="G7" s="91" t="s">
        <v>1</v>
      </c>
      <c r="H7" s="92"/>
      <c r="I7" s="92"/>
      <c r="J7" s="92"/>
      <c r="K7" s="93"/>
      <c r="L7" s="94" t="s">
        <v>12</v>
      </c>
      <c r="M7" s="95"/>
      <c r="N7" s="95"/>
      <c r="O7" s="95"/>
      <c r="P7" s="96"/>
      <c r="T7" s="2"/>
    </row>
    <row r="8" spans="2:20" ht="12.75">
      <c r="B8" s="19"/>
      <c r="C8" s="8" t="s">
        <v>4</v>
      </c>
      <c r="D8" s="9" t="s">
        <v>18</v>
      </c>
      <c r="E8" s="7" t="s">
        <v>5</v>
      </c>
      <c r="F8" s="27" t="s">
        <v>3</v>
      </c>
      <c r="G8" s="19"/>
      <c r="H8" s="7" t="s">
        <v>4</v>
      </c>
      <c r="I8" s="9" t="s">
        <v>18</v>
      </c>
      <c r="J8" s="7" t="s">
        <v>5</v>
      </c>
      <c r="K8" s="27" t="s">
        <v>3</v>
      </c>
      <c r="L8" s="7"/>
      <c r="M8" s="7" t="s">
        <v>4</v>
      </c>
      <c r="N8" s="9" t="s">
        <v>18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17</v>
      </c>
      <c r="D9" s="9" t="s">
        <v>17</v>
      </c>
      <c r="E9" s="36" t="s">
        <v>24</v>
      </c>
      <c r="F9" s="28" t="s">
        <v>22</v>
      </c>
      <c r="G9" s="11" t="s">
        <v>2</v>
      </c>
      <c r="H9" s="11" t="s">
        <v>17</v>
      </c>
      <c r="I9" s="9" t="s">
        <v>17</v>
      </c>
      <c r="J9" s="36" t="s">
        <v>24</v>
      </c>
      <c r="K9" s="28" t="s">
        <v>22</v>
      </c>
      <c r="L9" s="10" t="s">
        <v>19</v>
      </c>
      <c r="M9" s="10" t="s">
        <v>17</v>
      </c>
      <c r="N9" s="9" t="s">
        <v>17</v>
      </c>
      <c r="O9" s="36" t="s">
        <v>24</v>
      </c>
      <c r="P9" s="28" t="s">
        <v>22</v>
      </c>
    </row>
    <row r="10" spans="2:16" ht="13.5" thickBot="1">
      <c r="B10" s="13"/>
      <c r="C10" s="14"/>
      <c r="D10" s="16"/>
      <c r="E10" s="22" t="s">
        <v>31</v>
      </c>
      <c r="F10" s="33">
        <v>41275</v>
      </c>
      <c r="G10" s="15"/>
      <c r="H10" s="15"/>
      <c r="I10" s="16"/>
      <c r="J10" s="22" t="s">
        <v>31</v>
      </c>
      <c r="K10" s="33">
        <f>F10</f>
        <v>41275</v>
      </c>
      <c r="L10" s="13"/>
      <c r="M10" s="13"/>
      <c r="N10" s="16"/>
      <c r="O10" s="22" t="s">
        <v>31</v>
      </c>
      <c r="P10" s="33">
        <f>F10</f>
        <v>41275</v>
      </c>
    </row>
    <row r="11" spans="2:16" ht="12.75">
      <c r="B11" s="7" t="s">
        <v>6</v>
      </c>
      <c r="C11" s="30">
        <v>0</v>
      </c>
      <c r="D11" s="17">
        <v>0</v>
      </c>
      <c r="E11" s="18">
        <f aca="true" t="shared" si="0" ref="E11:E17">D11/$D$18</f>
        <v>0</v>
      </c>
      <c r="F11" s="17">
        <f>D11+gennaio!F11</f>
        <v>0</v>
      </c>
      <c r="G11" s="47" t="s">
        <v>6</v>
      </c>
      <c r="H11" s="30">
        <v>1</v>
      </c>
      <c r="I11" s="17">
        <v>2025</v>
      </c>
      <c r="J11" s="18">
        <f>I11/$I$18</f>
        <v>0.10330315010840455</v>
      </c>
      <c r="K11" s="17">
        <f>I11+gennaio!K11</f>
        <v>2025</v>
      </c>
      <c r="L11" s="38">
        <v>908</v>
      </c>
      <c r="M11" s="30">
        <v>3</v>
      </c>
      <c r="N11" s="17">
        <v>4157.5</v>
      </c>
      <c r="O11" s="18">
        <f>N11/$N$18</f>
        <v>0.21209029460527995</v>
      </c>
      <c r="P11" s="17">
        <f>N11+gennaio!P11</f>
        <v>4157.5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>D12+gennaio!F12</f>
        <v>0</v>
      </c>
      <c r="G12" s="12" t="s">
        <v>7</v>
      </c>
      <c r="H12" s="31">
        <v>2</v>
      </c>
      <c r="I12" s="20">
        <v>2132.5</v>
      </c>
      <c r="J12" s="21">
        <f>I12/$I$18</f>
        <v>0.1087871444968754</v>
      </c>
      <c r="K12" s="20">
        <f>I12+gennaio!K12</f>
        <v>2132.5</v>
      </c>
      <c r="L12" s="39">
        <v>198</v>
      </c>
      <c r="M12" s="31">
        <v>10</v>
      </c>
      <c r="N12" s="20">
        <v>15445</v>
      </c>
      <c r="O12" s="21">
        <f>N12/$N$18</f>
        <v>0.78790970539472</v>
      </c>
      <c r="P12" s="20">
        <f>N12+gennaio!P12</f>
        <v>17161</v>
      </c>
    </row>
    <row r="13" spans="2:16" ht="12.75">
      <c r="B13" s="10" t="s">
        <v>9</v>
      </c>
      <c r="C13" s="31">
        <v>10</v>
      </c>
      <c r="D13" s="20">
        <v>17070.5</v>
      </c>
      <c r="E13" s="21">
        <f t="shared" si="0"/>
        <v>0.8708328019385283</v>
      </c>
      <c r="F13" s="20">
        <f>D13+gennaio!F13</f>
        <v>18786.5</v>
      </c>
      <c r="G13" s="12" t="s">
        <v>8</v>
      </c>
      <c r="H13" s="31">
        <v>4</v>
      </c>
      <c r="I13" s="20">
        <v>11088.5</v>
      </c>
      <c r="J13" s="21">
        <f>I13/$I$18</f>
        <v>0.565667644433108</v>
      </c>
      <c r="K13" s="20">
        <f>I13+gennaio!K13</f>
        <v>11088.5</v>
      </c>
      <c r="L13" s="9" t="s">
        <v>32</v>
      </c>
      <c r="M13" s="31">
        <v>0</v>
      </c>
      <c r="N13" s="20">
        <v>0</v>
      </c>
      <c r="O13" s="21">
        <f>N13/$N$18</f>
        <v>0</v>
      </c>
      <c r="P13" s="20">
        <f>N13+gennaio!P13</f>
        <v>0</v>
      </c>
    </row>
    <row r="14" spans="2:16" ht="12.75">
      <c r="B14" s="10" t="s">
        <v>15</v>
      </c>
      <c r="C14" s="31">
        <v>1</v>
      </c>
      <c r="D14" s="20">
        <v>250</v>
      </c>
      <c r="E14" s="21">
        <f t="shared" si="0"/>
        <v>0.012753475322025252</v>
      </c>
      <c r="F14" s="20">
        <f>D14+gennaio!F14</f>
        <v>250</v>
      </c>
      <c r="G14" s="12" t="s">
        <v>10</v>
      </c>
      <c r="H14" s="34">
        <v>6</v>
      </c>
      <c r="I14" s="20">
        <v>4356.5</v>
      </c>
      <c r="J14" s="21">
        <f>I14/$I$18</f>
        <v>0.22224206096161203</v>
      </c>
      <c r="K14" s="20">
        <f>I14+gennaio!K14</f>
        <v>6072.5</v>
      </c>
      <c r="L14" s="37"/>
      <c r="M14" s="31"/>
      <c r="N14" s="20"/>
      <c r="O14" s="32"/>
      <c r="P14" s="20"/>
    </row>
    <row r="15" spans="2:16" ht="12.75">
      <c r="B15" s="10" t="s">
        <v>21</v>
      </c>
      <c r="C15" s="31">
        <v>2</v>
      </c>
      <c r="D15" s="20">
        <v>2282</v>
      </c>
      <c r="E15" s="21">
        <f t="shared" si="0"/>
        <v>0.1164137227394465</v>
      </c>
      <c r="F15" s="20">
        <f>D15+gennaio!F15</f>
        <v>2282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48</v>
      </c>
      <c r="C16" s="31">
        <v>0</v>
      </c>
      <c r="D16" s="20">
        <v>0</v>
      </c>
      <c r="E16" s="21">
        <f t="shared" si="0"/>
        <v>0</v>
      </c>
      <c r="F16" s="20">
        <f>D16+gennaio!F16</f>
        <v>0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30</v>
      </c>
      <c r="C17" s="31">
        <v>0</v>
      </c>
      <c r="D17" s="20">
        <v>0</v>
      </c>
      <c r="E17" s="56">
        <f t="shared" si="0"/>
        <v>0</v>
      </c>
      <c r="F17" s="15">
        <f>D17+gennaio!F17</f>
        <v>0</v>
      </c>
      <c r="G17" s="35"/>
      <c r="H17" s="34"/>
      <c r="I17" s="29"/>
      <c r="J17" s="21"/>
      <c r="K17" s="20"/>
      <c r="L17" s="37"/>
      <c r="M17" s="31"/>
      <c r="N17" s="20"/>
      <c r="O17" s="32"/>
      <c r="P17" s="20"/>
    </row>
    <row r="18" spans="2:16" ht="13.5" thickBot="1">
      <c r="B18" s="42" t="s">
        <v>3</v>
      </c>
      <c r="C18" s="42">
        <f>SUM(C11:C17)</f>
        <v>13</v>
      </c>
      <c r="D18" s="43">
        <f>SUM(D11:D17)</f>
        <v>19602.5</v>
      </c>
      <c r="E18" s="53">
        <f>SUM(E11:E17)</f>
        <v>1</v>
      </c>
      <c r="F18" s="54">
        <f>SUM(F11:F17)</f>
        <v>21318.5</v>
      </c>
      <c r="G18" s="42" t="s">
        <v>3</v>
      </c>
      <c r="H18" s="43">
        <f>SUM(H11:H14)</f>
        <v>13</v>
      </c>
      <c r="I18" s="43">
        <f>SUM(I11:I14)</f>
        <v>19602.5</v>
      </c>
      <c r="J18" s="50">
        <f>SUM(J11:J14)</f>
        <v>1</v>
      </c>
      <c r="K18" s="43">
        <f>SUM(K11:K14)</f>
        <v>21318.5</v>
      </c>
      <c r="L18" s="42" t="s">
        <v>3</v>
      </c>
      <c r="M18" s="42">
        <f>SUM(M10:M15)</f>
        <v>13</v>
      </c>
      <c r="N18" s="43">
        <f>SUM(N11:N13)</f>
        <v>19602.5</v>
      </c>
      <c r="O18" s="50">
        <f>SUM(O11:O13)</f>
        <v>1</v>
      </c>
      <c r="P18" s="43">
        <f>SUM(P11:P13)</f>
        <v>21318.5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80" t="s">
        <v>39</v>
      </c>
      <c r="C38" s="81"/>
      <c r="D38" s="81"/>
      <c r="E38" s="81"/>
      <c r="F38" s="81"/>
      <c r="G38" s="81"/>
      <c r="H38" s="82"/>
    </row>
    <row r="39" spans="2:8" ht="12.75">
      <c r="B39" s="57" t="s">
        <v>6</v>
      </c>
      <c r="C39" s="83" t="s">
        <v>33</v>
      </c>
      <c r="D39" s="84"/>
      <c r="E39" s="84"/>
      <c r="F39" s="84"/>
      <c r="G39" s="84"/>
      <c r="H39" s="85"/>
    </row>
    <row r="40" spans="2:8" ht="12.75">
      <c r="B40" s="58" t="s">
        <v>13</v>
      </c>
      <c r="C40" s="77" t="s">
        <v>34</v>
      </c>
      <c r="D40" s="78"/>
      <c r="E40" s="78"/>
      <c r="F40" s="78"/>
      <c r="G40" s="78"/>
      <c r="H40" s="79"/>
    </row>
    <row r="41" spans="2:8" ht="12.75">
      <c r="B41" s="58" t="s">
        <v>9</v>
      </c>
      <c r="C41" s="77" t="s">
        <v>35</v>
      </c>
      <c r="D41" s="78"/>
      <c r="E41" s="78"/>
      <c r="F41" s="78"/>
      <c r="G41" s="78"/>
      <c r="H41" s="79"/>
    </row>
    <row r="42" spans="1:8" ht="12.75">
      <c r="A42" s="40"/>
      <c r="B42" s="58" t="s">
        <v>15</v>
      </c>
      <c r="C42" s="77" t="s">
        <v>36</v>
      </c>
      <c r="D42" s="78"/>
      <c r="E42" s="78"/>
      <c r="F42" s="78"/>
      <c r="G42" s="78"/>
      <c r="H42" s="79"/>
    </row>
    <row r="43" spans="1:8" ht="12.75">
      <c r="A43" s="40"/>
      <c r="B43" s="58" t="s">
        <v>21</v>
      </c>
      <c r="C43" s="77" t="s">
        <v>37</v>
      </c>
      <c r="D43" s="78"/>
      <c r="E43" s="78"/>
      <c r="F43" s="78"/>
      <c r="G43" s="78"/>
      <c r="H43" s="79"/>
    </row>
    <row r="44" spans="1:8" ht="12.75">
      <c r="A44" s="40"/>
      <c r="B44" s="58" t="s">
        <v>48</v>
      </c>
      <c r="C44" s="60" t="s">
        <v>49</v>
      </c>
      <c r="D44" s="61"/>
      <c r="E44" s="61"/>
      <c r="F44" s="61"/>
      <c r="G44" s="61"/>
      <c r="H44" s="62"/>
    </row>
    <row r="45" spans="1:8" ht="13.5" thickBot="1">
      <c r="A45" s="40"/>
      <c r="B45" s="59" t="s">
        <v>30</v>
      </c>
      <c r="C45" s="86" t="s">
        <v>40</v>
      </c>
      <c r="D45" s="87"/>
      <c r="E45" s="87"/>
      <c r="F45" s="87"/>
      <c r="G45" s="87"/>
      <c r="H45" s="88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D50" s="41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</sheetData>
  <mergeCells count="15">
    <mergeCell ref="C45:H45"/>
    <mergeCell ref="B7:F7"/>
    <mergeCell ref="G7:K7"/>
    <mergeCell ref="L7:P7"/>
    <mergeCell ref="C42:H42"/>
    <mergeCell ref="C43:H43"/>
    <mergeCell ref="B38:H38"/>
    <mergeCell ref="C39:H39"/>
    <mergeCell ref="C40:H40"/>
    <mergeCell ref="C41:H41"/>
    <mergeCell ref="A5:S5"/>
    <mergeCell ref="A1:S1"/>
    <mergeCell ref="A2:S2"/>
    <mergeCell ref="A3:S3"/>
    <mergeCell ref="A4:S4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J40" sqref="J40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9.421875" style="0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9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2.75">
      <c r="A2" s="89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2.75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5" customHeight="1">
      <c r="A4" s="90" t="s">
        <v>44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19" ht="15.75" customHeight="1">
      <c r="A5" s="89" t="s">
        <v>16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91" t="s">
        <v>38</v>
      </c>
      <c r="C7" s="92"/>
      <c r="D7" s="92"/>
      <c r="E7" s="92"/>
      <c r="F7" s="93"/>
      <c r="G7" s="91" t="s">
        <v>1</v>
      </c>
      <c r="H7" s="92"/>
      <c r="I7" s="92"/>
      <c r="J7" s="92"/>
      <c r="K7" s="93"/>
      <c r="L7" s="94" t="s">
        <v>12</v>
      </c>
      <c r="M7" s="95"/>
      <c r="N7" s="95"/>
      <c r="O7" s="95"/>
      <c r="P7" s="96"/>
      <c r="T7" s="2"/>
    </row>
    <row r="8" spans="2:20" ht="12.75">
      <c r="B8" s="19"/>
      <c r="C8" s="8" t="s">
        <v>4</v>
      </c>
      <c r="D8" s="9" t="s">
        <v>18</v>
      </c>
      <c r="E8" s="7" t="s">
        <v>5</v>
      </c>
      <c r="F8" s="27" t="s">
        <v>3</v>
      </c>
      <c r="G8" s="19"/>
      <c r="H8" s="7" t="s">
        <v>4</v>
      </c>
      <c r="I8" s="9" t="s">
        <v>18</v>
      </c>
      <c r="J8" s="7" t="s">
        <v>5</v>
      </c>
      <c r="K8" s="27" t="s">
        <v>3</v>
      </c>
      <c r="L8" s="7"/>
      <c r="M8" s="7" t="s">
        <v>4</v>
      </c>
      <c r="N8" s="9" t="s">
        <v>18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17</v>
      </c>
      <c r="D9" s="9" t="s">
        <v>17</v>
      </c>
      <c r="E9" s="36" t="s">
        <v>24</v>
      </c>
      <c r="F9" s="28" t="s">
        <v>22</v>
      </c>
      <c r="G9" s="11" t="s">
        <v>2</v>
      </c>
      <c r="H9" s="11" t="s">
        <v>17</v>
      </c>
      <c r="I9" s="9" t="s">
        <v>17</v>
      </c>
      <c r="J9" s="36" t="s">
        <v>24</v>
      </c>
      <c r="K9" s="28" t="s">
        <v>22</v>
      </c>
      <c r="L9" s="10" t="s">
        <v>19</v>
      </c>
      <c r="M9" s="10" t="s">
        <v>17</v>
      </c>
      <c r="N9" s="9" t="s">
        <v>17</v>
      </c>
      <c r="O9" s="36" t="s">
        <v>24</v>
      </c>
      <c r="P9" s="28" t="s">
        <v>22</v>
      </c>
    </row>
    <row r="10" spans="2:16" ht="13.5" thickBot="1">
      <c r="B10" s="13"/>
      <c r="C10" s="14"/>
      <c r="D10" s="16"/>
      <c r="E10" s="22" t="s">
        <v>31</v>
      </c>
      <c r="F10" s="33">
        <v>41275</v>
      </c>
      <c r="G10" s="15"/>
      <c r="H10" s="15"/>
      <c r="I10" s="16"/>
      <c r="J10" s="22" t="s">
        <v>31</v>
      </c>
      <c r="K10" s="33">
        <f>F10</f>
        <v>41275</v>
      </c>
      <c r="L10" s="13"/>
      <c r="M10" s="13"/>
      <c r="N10" s="16"/>
      <c r="O10" s="22" t="s">
        <v>31</v>
      </c>
      <c r="P10" s="33">
        <f>F10</f>
        <v>41275</v>
      </c>
    </row>
    <row r="11" spans="2:16" ht="12.75">
      <c r="B11" s="7" t="s">
        <v>6</v>
      </c>
      <c r="C11" s="30">
        <v>2</v>
      </c>
      <c r="D11" s="17">
        <v>3494.5</v>
      </c>
      <c r="E11" s="18">
        <f aca="true" t="shared" si="0" ref="E11:E17">D11/$D$18</f>
        <v>0.07150237863829352</v>
      </c>
      <c r="F11" s="17">
        <f>D11+gennaio2!F11</f>
        <v>3494.5</v>
      </c>
      <c r="G11" s="47" t="s">
        <v>6</v>
      </c>
      <c r="H11" s="30">
        <v>2</v>
      </c>
      <c r="I11" s="17">
        <v>777.75</v>
      </c>
      <c r="J11" s="18">
        <f>I11/$I$18</f>
        <v>0.015913857486316435</v>
      </c>
      <c r="K11" s="17">
        <f>I11+gennaio2!K11</f>
        <v>2802.75</v>
      </c>
      <c r="L11" s="38">
        <v>908</v>
      </c>
      <c r="M11" s="30">
        <v>2</v>
      </c>
      <c r="N11" s="17">
        <v>777.75</v>
      </c>
      <c r="O11" s="18">
        <f>N11/$N$18</f>
        <v>0.015913857486316435</v>
      </c>
      <c r="P11" s="17">
        <f>N11+gennaio2!P11</f>
        <v>4935.25</v>
      </c>
    </row>
    <row r="12" spans="2:16" ht="12.75">
      <c r="B12" s="10" t="s">
        <v>13</v>
      </c>
      <c r="C12" s="31">
        <v>6</v>
      </c>
      <c r="D12" s="68">
        <v>6777.25</v>
      </c>
      <c r="E12" s="21">
        <f t="shared" si="0"/>
        <v>0.13867205483656453</v>
      </c>
      <c r="F12" s="20">
        <f>D12+gennaio2!F12</f>
        <v>6777.25</v>
      </c>
      <c r="G12" s="12" t="s">
        <v>7</v>
      </c>
      <c r="H12" s="31">
        <v>1</v>
      </c>
      <c r="I12" s="20">
        <v>287.25</v>
      </c>
      <c r="J12" s="21">
        <f>I12/$I$18</f>
        <v>0.005877538493017546</v>
      </c>
      <c r="K12" s="20">
        <f>I12+gennaio2!K12</f>
        <v>2419.75</v>
      </c>
      <c r="L12" s="39">
        <v>198</v>
      </c>
      <c r="M12" s="31">
        <v>6</v>
      </c>
      <c r="N12" s="20">
        <v>6353</v>
      </c>
      <c r="O12" s="21">
        <f>N12/$N$18</f>
        <v>0.12999130390301294</v>
      </c>
      <c r="P12" s="20">
        <f>N12+gennaio2!P12</f>
        <v>23514</v>
      </c>
    </row>
    <row r="13" spans="2:16" ht="12.75">
      <c r="B13" s="10" t="s">
        <v>9</v>
      </c>
      <c r="C13" s="31">
        <v>13</v>
      </c>
      <c r="D13" s="20">
        <v>16678.75</v>
      </c>
      <c r="E13" s="21">
        <f t="shared" si="0"/>
        <v>0.3412706532303443</v>
      </c>
      <c r="F13" s="20">
        <f>D13+gennaio2!F13</f>
        <v>35465.25</v>
      </c>
      <c r="G13" s="12" t="s">
        <v>8</v>
      </c>
      <c r="H13" s="31">
        <v>25</v>
      </c>
      <c r="I13" s="68">
        <v>37370</v>
      </c>
      <c r="J13" s="21">
        <f>I13/$I$18</f>
        <v>0.7646426927208553</v>
      </c>
      <c r="K13" s="20">
        <f>I13+gennaio2!K13</f>
        <v>48458.5</v>
      </c>
      <c r="L13" s="9" t="s">
        <v>32</v>
      </c>
      <c r="M13" s="31">
        <v>29</v>
      </c>
      <c r="N13" s="68">
        <v>41741.75</v>
      </c>
      <c r="O13" s="21">
        <f>N13/$N$18</f>
        <v>0.8540948386106706</v>
      </c>
      <c r="P13" s="20">
        <f>N13+gennaio2!P13</f>
        <v>41741.75</v>
      </c>
    </row>
    <row r="14" spans="2:16" ht="12.75">
      <c r="B14" s="10" t="s">
        <v>15</v>
      </c>
      <c r="C14" s="31">
        <v>1</v>
      </c>
      <c r="D14" s="20">
        <v>8200</v>
      </c>
      <c r="E14" s="21">
        <f t="shared" si="0"/>
        <v>0.16778351833853394</v>
      </c>
      <c r="F14" s="20">
        <f>D14+gennaio2!F14</f>
        <v>8450</v>
      </c>
      <c r="G14" s="12" t="s">
        <v>10</v>
      </c>
      <c r="H14" s="34">
        <v>9</v>
      </c>
      <c r="I14" s="20">
        <v>10437.5</v>
      </c>
      <c r="J14" s="21">
        <f>I14/$I$18</f>
        <v>0.21356591129981073</v>
      </c>
      <c r="K14" s="20">
        <f>I14+gennaio2!K14</f>
        <v>16510</v>
      </c>
      <c r="L14" s="37"/>
      <c r="M14" s="31"/>
      <c r="N14" s="20"/>
      <c r="O14" s="32"/>
      <c r="P14" s="20"/>
    </row>
    <row r="15" spans="2:16" ht="12.75">
      <c r="B15" s="10" t="s">
        <v>21</v>
      </c>
      <c r="C15" s="31">
        <v>12</v>
      </c>
      <c r="D15" s="20">
        <v>13080.75</v>
      </c>
      <c r="E15" s="21">
        <f t="shared" si="0"/>
        <v>0.26765051920814364</v>
      </c>
      <c r="F15" s="20">
        <f>D15+gennaio2!F15</f>
        <v>15362.75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48</v>
      </c>
      <c r="C16" s="31">
        <v>1</v>
      </c>
      <c r="D16" s="20">
        <v>131.25</v>
      </c>
      <c r="E16" s="21">
        <f t="shared" si="0"/>
        <v>0.0026855593636503144</v>
      </c>
      <c r="F16" s="20">
        <f>D16+gennaio2!F16</f>
        <v>131.25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30</v>
      </c>
      <c r="C17" s="31">
        <v>2</v>
      </c>
      <c r="D17" s="20">
        <v>510</v>
      </c>
      <c r="E17" s="56">
        <f t="shared" si="0"/>
        <v>0.010435316384469795</v>
      </c>
      <c r="F17" s="15">
        <f>D17+gennaio2!F17</f>
        <v>510</v>
      </c>
      <c r="G17" s="35"/>
      <c r="H17" s="34"/>
      <c r="I17" s="29"/>
      <c r="J17" s="21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37</v>
      </c>
      <c r="D18" s="43">
        <f>SUM(D11:D17)</f>
        <v>48872.5</v>
      </c>
      <c r="E18" s="53">
        <f>SUM(E11:E17)</f>
        <v>1</v>
      </c>
      <c r="F18" s="54">
        <f>SUM(F11:F17)</f>
        <v>70191</v>
      </c>
      <c r="G18" s="42" t="s">
        <v>3</v>
      </c>
      <c r="H18" s="43">
        <f>SUM(H11:H14)</f>
        <v>37</v>
      </c>
      <c r="I18" s="43">
        <f>SUM(I11:I14)</f>
        <v>48872.5</v>
      </c>
      <c r="J18" s="50">
        <f>SUM(J11:J14)</f>
        <v>1</v>
      </c>
      <c r="K18" s="54">
        <f>SUM(K11:K14)</f>
        <v>70191</v>
      </c>
      <c r="L18" s="42" t="s">
        <v>3</v>
      </c>
      <c r="M18" s="42">
        <f>SUM(M10:M15)</f>
        <v>37</v>
      </c>
      <c r="N18" s="43">
        <f>SUM(N11:N13)</f>
        <v>48872.5</v>
      </c>
      <c r="O18" s="50">
        <f>SUM(O11:O13)</f>
        <v>1</v>
      </c>
      <c r="P18" s="54">
        <f>SUM(P11:P13)</f>
        <v>70191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80" t="s">
        <v>39</v>
      </c>
      <c r="C38" s="81"/>
      <c r="D38" s="81"/>
      <c r="E38" s="81"/>
      <c r="F38" s="81"/>
      <c r="G38" s="81"/>
      <c r="H38" s="82"/>
    </row>
    <row r="39" spans="2:8" ht="12.75">
      <c r="B39" s="57" t="s">
        <v>6</v>
      </c>
      <c r="C39" s="83" t="s">
        <v>33</v>
      </c>
      <c r="D39" s="84"/>
      <c r="E39" s="84"/>
      <c r="F39" s="84"/>
      <c r="G39" s="84"/>
      <c r="H39" s="85"/>
    </row>
    <row r="40" spans="2:8" ht="12.75">
      <c r="B40" s="58" t="s">
        <v>13</v>
      </c>
      <c r="C40" s="77" t="s">
        <v>34</v>
      </c>
      <c r="D40" s="78"/>
      <c r="E40" s="78"/>
      <c r="F40" s="78"/>
      <c r="G40" s="78"/>
      <c r="H40" s="79"/>
    </row>
    <row r="41" spans="2:8" ht="12.75">
      <c r="B41" s="58" t="s">
        <v>9</v>
      </c>
      <c r="C41" s="77" t="s">
        <v>35</v>
      </c>
      <c r="D41" s="78"/>
      <c r="E41" s="78"/>
      <c r="F41" s="78"/>
      <c r="G41" s="78"/>
      <c r="H41" s="79"/>
    </row>
    <row r="42" spans="1:8" ht="12.75">
      <c r="A42" s="40"/>
      <c r="B42" s="58" t="s">
        <v>15</v>
      </c>
      <c r="C42" s="77" t="s">
        <v>36</v>
      </c>
      <c r="D42" s="78"/>
      <c r="E42" s="78"/>
      <c r="F42" s="78"/>
      <c r="G42" s="78"/>
      <c r="H42" s="79"/>
    </row>
    <row r="43" spans="1:8" ht="12.75">
      <c r="A43" s="40"/>
      <c r="B43" s="58" t="s">
        <v>21</v>
      </c>
      <c r="C43" s="77" t="s">
        <v>37</v>
      </c>
      <c r="D43" s="78"/>
      <c r="E43" s="78"/>
      <c r="F43" s="78"/>
      <c r="G43" s="78"/>
      <c r="H43" s="79"/>
    </row>
    <row r="44" spans="1:8" ht="12.75">
      <c r="A44" s="40"/>
      <c r="B44" s="58" t="s">
        <v>48</v>
      </c>
      <c r="C44" s="60" t="s">
        <v>49</v>
      </c>
      <c r="D44" s="61"/>
      <c r="E44" s="61"/>
      <c r="F44" s="61"/>
      <c r="G44" s="61"/>
      <c r="H44" s="62"/>
    </row>
    <row r="45" spans="1:8" ht="13.5" thickBot="1">
      <c r="A45" s="40"/>
      <c r="B45" s="59" t="s">
        <v>30</v>
      </c>
      <c r="C45" s="86" t="s">
        <v>40</v>
      </c>
      <c r="D45" s="87"/>
      <c r="E45" s="87"/>
      <c r="F45" s="87"/>
      <c r="G45" s="87"/>
      <c r="H45" s="88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A1:S1"/>
    <mergeCell ref="A2:S2"/>
    <mergeCell ref="A3:S3"/>
    <mergeCell ref="A4:S4"/>
    <mergeCell ref="B7:F7"/>
    <mergeCell ref="G7:K7"/>
    <mergeCell ref="L7:P7"/>
    <mergeCell ref="A5:S5"/>
    <mergeCell ref="C42:H42"/>
    <mergeCell ref="C43:H43"/>
    <mergeCell ref="C45:H45"/>
    <mergeCell ref="B38:H38"/>
    <mergeCell ref="C39:H39"/>
    <mergeCell ref="C40:H40"/>
    <mergeCell ref="C41:H41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J39" sqref="J39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9.421875" style="0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9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2.75">
      <c r="A2" s="89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2.75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5" customHeight="1">
      <c r="A4" s="90" t="s">
        <v>50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19" ht="15.75" customHeight="1">
      <c r="A5" s="89" t="s">
        <v>16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91" t="s">
        <v>38</v>
      </c>
      <c r="C7" s="92"/>
      <c r="D7" s="92"/>
      <c r="E7" s="92"/>
      <c r="F7" s="93"/>
      <c r="G7" s="91" t="s">
        <v>1</v>
      </c>
      <c r="H7" s="92"/>
      <c r="I7" s="92"/>
      <c r="J7" s="92"/>
      <c r="K7" s="93"/>
      <c r="L7" s="94" t="s">
        <v>12</v>
      </c>
      <c r="M7" s="95"/>
      <c r="N7" s="95"/>
      <c r="O7" s="95"/>
      <c r="P7" s="96"/>
      <c r="T7" s="2"/>
    </row>
    <row r="8" spans="2:20" ht="12.75">
      <c r="B8" s="19"/>
      <c r="C8" s="8" t="s">
        <v>4</v>
      </c>
      <c r="D8" s="9" t="s">
        <v>18</v>
      </c>
      <c r="E8" s="7" t="s">
        <v>5</v>
      </c>
      <c r="F8" s="27" t="s">
        <v>3</v>
      </c>
      <c r="G8" s="19"/>
      <c r="H8" s="7" t="s">
        <v>4</v>
      </c>
      <c r="I8" s="9" t="s">
        <v>18</v>
      </c>
      <c r="J8" s="7" t="s">
        <v>5</v>
      </c>
      <c r="K8" s="27" t="s">
        <v>3</v>
      </c>
      <c r="L8" s="7"/>
      <c r="M8" s="7" t="s">
        <v>4</v>
      </c>
      <c r="N8" s="9" t="s">
        <v>18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17</v>
      </c>
      <c r="D9" s="9" t="s">
        <v>17</v>
      </c>
      <c r="E9" s="36" t="s">
        <v>24</v>
      </c>
      <c r="F9" s="28" t="s">
        <v>22</v>
      </c>
      <c r="G9" s="11" t="s">
        <v>2</v>
      </c>
      <c r="H9" s="11" t="s">
        <v>17</v>
      </c>
      <c r="I9" s="9" t="s">
        <v>17</v>
      </c>
      <c r="J9" s="36" t="s">
        <v>24</v>
      </c>
      <c r="K9" s="28" t="s">
        <v>22</v>
      </c>
      <c r="L9" s="10" t="s">
        <v>19</v>
      </c>
      <c r="M9" s="10" t="s">
        <v>17</v>
      </c>
      <c r="N9" s="9" t="s">
        <v>17</v>
      </c>
      <c r="O9" s="36" t="s">
        <v>24</v>
      </c>
      <c r="P9" s="28" t="s">
        <v>22</v>
      </c>
    </row>
    <row r="10" spans="2:16" ht="13.5" thickBot="1">
      <c r="B10" s="13"/>
      <c r="C10" s="14"/>
      <c r="D10" s="16"/>
      <c r="E10" s="22" t="s">
        <v>31</v>
      </c>
      <c r="F10" s="33">
        <v>41275</v>
      </c>
      <c r="G10" s="15"/>
      <c r="H10" s="15"/>
      <c r="I10" s="16"/>
      <c r="J10" s="22" t="s">
        <v>31</v>
      </c>
      <c r="K10" s="33">
        <f>F10</f>
        <v>41275</v>
      </c>
      <c r="L10" s="13"/>
      <c r="M10" s="13"/>
      <c r="N10" s="16"/>
      <c r="O10" s="22" t="s">
        <v>31</v>
      </c>
      <c r="P10" s="33">
        <f>F10</f>
        <v>41275</v>
      </c>
    </row>
    <row r="11" spans="2:16" ht="12.75">
      <c r="B11" s="7" t="s">
        <v>6</v>
      </c>
      <c r="C11" s="30">
        <v>0</v>
      </c>
      <c r="D11" s="17">
        <v>0</v>
      </c>
      <c r="E11" s="18">
        <f aca="true" t="shared" si="0" ref="E11:E17">D11/$D$18</f>
        <v>0</v>
      </c>
      <c r="F11" s="17">
        <f>D11+febbraio!F11</f>
        <v>3494.5</v>
      </c>
      <c r="G11" s="47" t="s">
        <v>6</v>
      </c>
      <c r="H11" s="30">
        <v>0</v>
      </c>
      <c r="I11" s="17">
        <v>0</v>
      </c>
      <c r="J11" s="18">
        <f>I11/$I$18</f>
        <v>0</v>
      </c>
      <c r="K11" s="17">
        <f>I11+febbraio!K11</f>
        <v>2802.75</v>
      </c>
      <c r="L11" s="38">
        <v>908</v>
      </c>
      <c r="M11" s="30">
        <v>0</v>
      </c>
      <c r="N11" s="17">
        <v>0</v>
      </c>
      <c r="O11" s="18">
        <f>N11/$N$18</f>
        <v>0</v>
      </c>
      <c r="P11" s="17">
        <f>N11+febbraio!P11</f>
        <v>4935.25</v>
      </c>
    </row>
    <row r="12" spans="2:16" ht="12.75">
      <c r="B12" s="10" t="s">
        <v>13</v>
      </c>
      <c r="C12" s="31">
        <v>3</v>
      </c>
      <c r="D12" s="20">
        <v>1979.25</v>
      </c>
      <c r="E12" s="21">
        <f t="shared" si="0"/>
        <v>0.318169031065386</v>
      </c>
      <c r="F12" s="20">
        <f>D12+febbraio!F12</f>
        <v>8756.5</v>
      </c>
      <c r="G12" s="12" t="s">
        <v>7</v>
      </c>
      <c r="H12" s="31">
        <v>0</v>
      </c>
      <c r="I12" s="20">
        <v>0</v>
      </c>
      <c r="J12" s="21">
        <f>I12/$I$18</f>
        <v>0</v>
      </c>
      <c r="K12" s="20">
        <f>I12+febbraio!K12</f>
        <v>2419.75</v>
      </c>
      <c r="L12" s="39">
        <v>198</v>
      </c>
      <c r="M12" s="31">
        <v>3</v>
      </c>
      <c r="N12" s="20">
        <v>3089.5</v>
      </c>
      <c r="O12" s="21">
        <f>N12/$N$18</f>
        <v>0.4966442953020134</v>
      </c>
      <c r="P12" s="20">
        <f>N12+febbraio!P12</f>
        <v>26603.5</v>
      </c>
    </row>
    <row r="13" spans="2:16" ht="12.75">
      <c r="B13" s="10" t="s">
        <v>9</v>
      </c>
      <c r="C13" s="31">
        <v>5</v>
      </c>
      <c r="D13" s="20">
        <v>4081.5</v>
      </c>
      <c r="E13" s="21">
        <f t="shared" si="0"/>
        <v>0.6561105975967528</v>
      </c>
      <c r="F13" s="20">
        <f>D13+febbraio!F13</f>
        <v>39546.75</v>
      </c>
      <c r="G13" s="12" t="s">
        <v>8</v>
      </c>
      <c r="H13" s="31">
        <v>8</v>
      </c>
      <c r="I13" s="20">
        <v>6010.75</v>
      </c>
      <c r="J13" s="21">
        <f>I13/$I$18</f>
        <v>0.9662420126190572</v>
      </c>
      <c r="K13" s="20">
        <f>I13+febbraio!K13</f>
        <v>54469.25</v>
      </c>
      <c r="L13" s="9" t="s">
        <v>32</v>
      </c>
      <c r="M13" s="31">
        <v>6</v>
      </c>
      <c r="N13" s="20">
        <v>3131.25</v>
      </c>
      <c r="O13" s="21">
        <f>N13/$N$18</f>
        <v>0.5033557046979866</v>
      </c>
      <c r="P13" s="20">
        <f>N13+febbraio!P13</f>
        <v>44873</v>
      </c>
    </row>
    <row r="14" spans="2:16" ht="12.75">
      <c r="B14" s="10" t="s">
        <v>15</v>
      </c>
      <c r="C14" s="31">
        <v>0</v>
      </c>
      <c r="D14" s="20">
        <v>0</v>
      </c>
      <c r="E14" s="21">
        <f t="shared" si="0"/>
        <v>0</v>
      </c>
      <c r="F14" s="20">
        <f>D14+febbraio!F14</f>
        <v>8450</v>
      </c>
      <c r="G14" s="12" t="s">
        <v>10</v>
      </c>
      <c r="H14" s="34">
        <v>1</v>
      </c>
      <c r="I14" s="20">
        <v>210</v>
      </c>
      <c r="J14" s="21">
        <f>I14/$I$18</f>
        <v>0.033757987380942815</v>
      </c>
      <c r="K14" s="20">
        <f>I14+febbraio!K14</f>
        <v>16720</v>
      </c>
      <c r="L14" s="37"/>
      <c r="M14" s="31"/>
      <c r="N14" s="20"/>
      <c r="O14" s="32"/>
      <c r="P14" s="20"/>
    </row>
    <row r="15" spans="2:16" ht="12.75">
      <c r="B15" s="10" t="s">
        <v>21</v>
      </c>
      <c r="C15" s="31">
        <v>1</v>
      </c>
      <c r="D15" s="20">
        <v>160</v>
      </c>
      <c r="E15" s="21">
        <f t="shared" si="0"/>
        <v>0.02572037133786119</v>
      </c>
      <c r="F15" s="20">
        <f>D15+febbraio!F15</f>
        <v>15522.75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48</v>
      </c>
      <c r="C16" s="31">
        <v>0</v>
      </c>
      <c r="D16" s="20">
        <v>0</v>
      </c>
      <c r="E16" s="21">
        <f t="shared" si="0"/>
        <v>0</v>
      </c>
      <c r="F16" s="20">
        <f>D16+febbraio!F16</f>
        <v>131.25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30</v>
      </c>
      <c r="C17" s="31">
        <v>0</v>
      </c>
      <c r="D17" s="20">
        <v>0</v>
      </c>
      <c r="E17" s="56">
        <f t="shared" si="0"/>
        <v>0</v>
      </c>
      <c r="F17" s="15">
        <f>D17+febbraio!F17</f>
        <v>510</v>
      </c>
      <c r="G17" s="35"/>
      <c r="H17" s="34"/>
      <c r="I17" s="29"/>
      <c r="J17" s="21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9</v>
      </c>
      <c r="D18" s="43">
        <f>SUM(D11:D17)</f>
        <v>6220.75</v>
      </c>
      <c r="E18" s="53">
        <f>SUM(E11:E17)</f>
        <v>1</v>
      </c>
      <c r="F18" s="54">
        <f>SUM(F11:F17)</f>
        <v>76411.75</v>
      </c>
      <c r="G18" s="42" t="s">
        <v>3</v>
      </c>
      <c r="H18" s="43">
        <f>SUM(H11:H14)</f>
        <v>9</v>
      </c>
      <c r="I18" s="43">
        <f>SUM(I11:I14)</f>
        <v>6220.75</v>
      </c>
      <c r="J18" s="50">
        <f>SUM(J11:J14)</f>
        <v>1</v>
      </c>
      <c r="K18" s="54">
        <f>SUM(K11:K14)</f>
        <v>76411.75</v>
      </c>
      <c r="L18" s="42" t="s">
        <v>3</v>
      </c>
      <c r="M18" s="42">
        <f>SUM(M10:M15)</f>
        <v>9</v>
      </c>
      <c r="N18" s="43">
        <f>SUM(N11:N13)</f>
        <v>6220.75</v>
      </c>
      <c r="O18" s="50">
        <f>SUM(O11:O13)</f>
        <v>1</v>
      </c>
      <c r="P18" s="54">
        <f>SUM(P11:P13)</f>
        <v>76411.75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80" t="s">
        <v>39</v>
      </c>
      <c r="C38" s="81"/>
      <c r="D38" s="81"/>
      <c r="E38" s="81"/>
      <c r="F38" s="81"/>
      <c r="G38" s="81"/>
      <c r="H38" s="82"/>
    </row>
    <row r="39" spans="2:8" ht="12.75">
      <c r="B39" s="57" t="s">
        <v>6</v>
      </c>
      <c r="C39" s="83" t="s">
        <v>33</v>
      </c>
      <c r="D39" s="84"/>
      <c r="E39" s="84"/>
      <c r="F39" s="84"/>
      <c r="G39" s="84"/>
      <c r="H39" s="85"/>
    </row>
    <row r="40" spans="2:8" ht="12.75">
      <c r="B40" s="58" t="s">
        <v>13</v>
      </c>
      <c r="C40" s="77" t="s">
        <v>34</v>
      </c>
      <c r="D40" s="78"/>
      <c r="E40" s="78"/>
      <c r="F40" s="78"/>
      <c r="G40" s="78"/>
      <c r="H40" s="79"/>
    </row>
    <row r="41" spans="2:8" ht="12.75">
      <c r="B41" s="58" t="s">
        <v>9</v>
      </c>
      <c r="C41" s="77" t="s">
        <v>35</v>
      </c>
      <c r="D41" s="78"/>
      <c r="E41" s="78"/>
      <c r="F41" s="78"/>
      <c r="G41" s="78"/>
      <c r="H41" s="79"/>
    </row>
    <row r="42" spans="1:8" ht="12.75">
      <c r="A42" s="40"/>
      <c r="B42" s="58" t="s">
        <v>15</v>
      </c>
      <c r="C42" s="77" t="s">
        <v>36</v>
      </c>
      <c r="D42" s="78"/>
      <c r="E42" s="78"/>
      <c r="F42" s="78"/>
      <c r="G42" s="78"/>
      <c r="H42" s="79"/>
    </row>
    <row r="43" spans="1:8" ht="12.75">
      <c r="A43" s="40"/>
      <c r="B43" s="58" t="s">
        <v>21</v>
      </c>
      <c r="C43" s="77" t="s">
        <v>37</v>
      </c>
      <c r="D43" s="78"/>
      <c r="E43" s="78"/>
      <c r="F43" s="78"/>
      <c r="G43" s="78"/>
      <c r="H43" s="79"/>
    </row>
    <row r="44" spans="1:8" ht="12.75">
      <c r="A44" s="40"/>
      <c r="B44" s="58" t="s">
        <v>48</v>
      </c>
      <c r="C44" s="60" t="s">
        <v>49</v>
      </c>
      <c r="D44" s="61"/>
      <c r="E44" s="61"/>
      <c r="F44" s="61"/>
      <c r="G44" s="61"/>
      <c r="H44" s="62"/>
    </row>
    <row r="45" spans="1:8" ht="13.5" thickBot="1">
      <c r="A45" s="40"/>
      <c r="B45" s="59" t="s">
        <v>30</v>
      </c>
      <c r="C45" s="86" t="s">
        <v>40</v>
      </c>
      <c r="D45" s="87"/>
      <c r="E45" s="87"/>
      <c r="F45" s="87"/>
      <c r="G45" s="87"/>
      <c r="H45" s="88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2:H42"/>
    <mergeCell ref="C43:H43"/>
    <mergeCell ref="C45:H45"/>
    <mergeCell ref="B38:H38"/>
    <mergeCell ref="C39:H39"/>
    <mergeCell ref="C40:H40"/>
    <mergeCell ref="C41:H41"/>
    <mergeCell ref="B7:F7"/>
    <mergeCell ref="G7:K7"/>
    <mergeCell ref="L7:P7"/>
    <mergeCell ref="A5:S5"/>
    <mergeCell ref="A1:S1"/>
    <mergeCell ref="A2:S2"/>
    <mergeCell ref="A3:S3"/>
    <mergeCell ref="A4:S4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J40" sqref="J40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9.421875" style="0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9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2.75">
      <c r="A2" s="89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2.75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5" customHeight="1">
      <c r="A4" s="90" t="s">
        <v>51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19" ht="15.75" customHeight="1">
      <c r="A5" s="89" t="s">
        <v>16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91" t="s">
        <v>38</v>
      </c>
      <c r="C7" s="92"/>
      <c r="D7" s="92"/>
      <c r="E7" s="92"/>
      <c r="F7" s="93"/>
      <c r="G7" s="91" t="s">
        <v>1</v>
      </c>
      <c r="H7" s="92"/>
      <c r="I7" s="92"/>
      <c r="J7" s="92"/>
      <c r="K7" s="93"/>
      <c r="L7" s="94" t="s">
        <v>12</v>
      </c>
      <c r="M7" s="95"/>
      <c r="N7" s="95"/>
      <c r="O7" s="95"/>
      <c r="P7" s="96"/>
      <c r="T7" s="2"/>
    </row>
    <row r="8" spans="2:20" ht="12.75">
      <c r="B8" s="19"/>
      <c r="C8" s="8" t="s">
        <v>4</v>
      </c>
      <c r="D8" s="9" t="s">
        <v>18</v>
      </c>
      <c r="E8" s="7" t="s">
        <v>5</v>
      </c>
      <c r="F8" s="27" t="s">
        <v>3</v>
      </c>
      <c r="G8" s="19"/>
      <c r="H8" s="7" t="s">
        <v>4</v>
      </c>
      <c r="I8" s="9" t="s">
        <v>18</v>
      </c>
      <c r="J8" s="7" t="s">
        <v>5</v>
      </c>
      <c r="K8" s="27" t="s">
        <v>3</v>
      </c>
      <c r="L8" s="7"/>
      <c r="M8" s="7" t="s">
        <v>4</v>
      </c>
      <c r="N8" s="9" t="s">
        <v>18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17</v>
      </c>
      <c r="D9" s="9" t="s">
        <v>17</v>
      </c>
      <c r="E9" s="36" t="s">
        <v>24</v>
      </c>
      <c r="F9" s="28" t="s">
        <v>22</v>
      </c>
      <c r="G9" s="11" t="s">
        <v>2</v>
      </c>
      <c r="H9" s="11" t="s">
        <v>17</v>
      </c>
      <c r="I9" s="9" t="s">
        <v>17</v>
      </c>
      <c r="J9" s="36" t="s">
        <v>24</v>
      </c>
      <c r="K9" s="28" t="s">
        <v>22</v>
      </c>
      <c r="L9" s="10" t="s">
        <v>19</v>
      </c>
      <c r="M9" s="10" t="s">
        <v>17</v>
      </c>
      <c r="N9" s="9" t="s">
        <v>17</v>
      </c>
      <c r="O9" s="36" t="s">
        <v>24</v>
      </c>
      <c r="P9" s="28" t="s">
        <v>22</v>
      </c>
    </row>
    <row r="10" spans="2:16" ht="13.5" thickBot="1">
      <c r="B10" s="13"/>
      <c r="C10" s="14"/>
      <c r="D10" s="16"/>
      <c r="E10" s="22" t="s">
        <v>31</v>
      </c>
      <c r="F10" s="33">
        <v>41275</v>
      </c>
      <c r="G10" s="15"/>
      <c r="H10" s="15"/>
      <c r="I10" s="16"/>
      <c r="J10" s="22" t="s">
        <v>31</v>
      </c>
      <c r="K10" s="33">
        <f>F10</f>
        <v>41275</v>
      </c>
      <c r="L10" s="13"/>
      <c r="M10" s="13"/>
      <c r="N10" s="16"/>
      <c r="O10" s="22" t="s">
        <v>31</v>
      </c>
      <c r="P10" s="33">
        <f>F10</f>
        <v>41275</v>
      </c>
    </row>
    <row r="11" spans="2:17" ht="12.75">
      <c r="B11" s="7" t="s">
        <v>6</v>
      </c>
      <c r="C11" s="30">
        <v>1</v>
      </c>
      <c r="D11" s="17">
        <v>4882</v>
      </c>
      <c r="E11" s="18">
        <f aca="true" t="shared" si="0" ref="E11:E17">D11/$D$18</f>
        <v>0.25648617927217604</v>
      </c>
      <c r="F11" s="17">
        <f>D11+marzo!F11</f>
        <v>8376.5</v>
      </c>
      <c r="G11" s="47" t="s">
        <v>6</v>
      </c>
      <c r="H11" s="30">
        <v>1</v>
      </c>
      <c r="I11" s="17">
        <v>4882</v>
      </c>
      <c r="J11" s="18">
        <f>I11/$I$18</f>
        <v>0.25648617927217604</v>
      </c>
      <c r="K11" s="17">
        <f>I11+marzo!K11</f>
        <v>7684.75</v>
      </c>
      <c r="L11" s="38">
        <v>908</v>
      </c>
      <c r="M11" s="30">
        <v>3</v>
      </c>
      <c r="N11" s="17">
        <v>8965.1</v>
      </c>
      <c r="O11" s="18">
        <f>N11/$N$18</f>
        <v>0.47100046001494994</v>
      </c>
      <c r="P11" s="17">
        <f>N11+marzo!P11</f>
        <v>13900.35</v>
      </c>
      <c r="Q11" s="72"/>
    </row>
    <row r="12" spans="2:17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>D12+marzo!F12</f>
        <v>8756.5</v>
      </c>
      <c r="G12" s="12" t="s">
        <v>7</v>
      </c>
      <c r="H12" s="31">
        <v>2</v>
      </c>
      <c r="I12" s="20">
        <v>4083.1</v>
      </c>
      <c r="J12" s="21">
        <f>I12/$I$18</f>
        <v>0.21451428074277387</v>
      </c>
      <c r="K12" s="20">
        <f>I12+marzo!K12</f>
        <v>6502.85</v>
      </c>
      <c r="L12" s="39">
        <v>198</v>
      </c>
      <c r="M12" s="31">
        <v>6</v>
      </c>
      <c r="N12" s="20">
        <v>9444.564</v>
      </c>
      <c r="O12" s="21">
        <f>N12/$N$18</f>
        <v>0.4961901137344409</v>
      </c>
      <c r="P12" s="20">
        <f>N12+marzo!P12</f>
        <v>36048.064</v>
      </c>
      <c r="Q12" s="72"/>
    </row>
    <row r="13" spans="2:17" ht="12.75">
      <c r="B13" s="10" t="s">
        <v>9</v>
      </c>
      <c r="C13" s="31">
        <v>5</v>
      </c>
      <c r="D13" s="20">
        <v>3449.5</v>
      </c>
      <c r="E13" s="21">
        <f t="shared" si="0"/>
        <v>0.18122676677578273</v>
      </c>
      <c r="F13" s="20">
        <f>D13+marzo!F13</f>
        <v>42996.25</v>
      </c>
      <c r="G13" s="12" t="s">
        <v>8</v>
      </c>
      <c r="H13" s="31">
        <v>6</v>
      </c>
      <c r="I13" s="20">
        <v>6813.75</v>
      </c>
      <c r="J13" s="21">
        <f>I13/$I$18</f>
        <v>0.3579747447799651</v>
      </c>
      <c r="K13" s="20">
        <f>I13+marzo!K13</f>
        <v>61283</v>
      </c>
      <c r="L13" s="9" t="s">
        <v>32</v>
      </c>
      <c r="M13" s="31">
        <v>3</v>
      </c>
      <c r="N13" s="20">
        <v>624.5</v>
      </c>
      <c r="O13" s="21">
        <f>N13/$N$18</f>
        <v>0.03280942625060917</v>
      </c>
      <c r="P13" s="20">
        <f>N13+marzo!P13</f>
        <v>45497.5</v>
      </c>
      <c r="Q13" s="72"/>
    </row>
    <row r="14" spans="2:17" ht="12.75">
      <c r="B14" s="10" t="s">
        <v>15</v>
      </c>
      <c r="C14" s="31">
        <v>1</v>
      </c>
      <c r="D14" s="20">
        <v>2812</v>
      </c>
      <c r="E14" s="21">
        <f t="shared" si="0"/>
        <v>0.14773435807319932</v>
      </c>
      <c r="F14" s="20">
        <f>D14+marzo!F14</f>
        <v>11262</v>
      </c>
      <c r="G14" s="12" t="s">
        <v>10</v>
      </c>
      <c r="H14" s="34">
        <v>3</v>
      </c>
      <c r="I14" s="20">
        <v>3255.314</v>
      </c>
      <c r="J14" s="21">
        <f>I14/$I$18</f>
        <v>0.1710247952050849</v>
      </c>
      <c r="K14" s="20">
        <f>I14+marzo!K14</f>
        <v>19975.314</v>
      </c>
      <c r="L14" s="37"/>
      <c r="M14" s="31"/>
      <c r="N14" s="20"/>
      <c r="O14" s="32"/>
      <c r="P14" s="20"/>
      <c r="Q14" s="72"/>
    </row>
    <row r="15" spans="2:16" ht="12.75">
      <c r="B15" s="10" t="s">
        <v>21</v>
      </c>
      <c r="C15" s="31">
        <v>1</v>
      </c>
      <c r="D15" s="20">
        <v>3683.1</v>
      </c>
      <c r="E15" s="21">
        <f t="shared" si="0"/>
        <v>0.1934994360666431</v>
      </c>
      <c r="F15" s="20">
        <f>D15+marzo!F15</f>
        <v>19205.85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7" ht="12.75">
      <c r="B16" s="10" t="s">
        <v>48</v>
      </c>
      <c r="C16" s="31">
        <v>2</v>
      </c>
      <c r="D16" s="20">
        <v>1150</v>
      </c>
      <c r="E16" s="21">
        <f t="shared" si="0"/>
        <v>0.060417678443875966</v>
      </c>
      <c r="F16" s="20">
        <f>D16+marzo!F16</f>
        <v>1281.25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  <c r="Q16" s="72"/>
    </row>
    <row r="17" spans="2:17" ht="13.5" thickBot="1">
      <c r="B17" s="10" t="s">
        <v>30</v>
      </c>
      <c r="C17" s="31">
        <v>2</v>
      </c>
      <c r="D17" s="20">
        <v>3057.564</v>
      </c>
      <c r="E17" s="56">
        <f t="shared" si="0"/>
        <v>0.16063558136832276</v>
      </c>
      <c r="F17" s="15">
        <f>D17+marzo!F17</f>
        <v>3567.564</v>
      </c>
      <c r="G17" s="35"/>
      <c r="H17" s="34"/>
      <c r="I17" s="29"/>
      <c r="J17" s="21"/>
      <c r="K17" s="15"/>
      <c r="L17" s="37"/>
      <c r="M17" s="31"/>
      <c r="N17" s="20"/>
      <c r="O17" s="32"/>
      <c r="P17" s="15"/>
      <c r="Q17" s="72"/>
    </row>
    <row r="18" spans="2:17" ht="13.5" thickBot="1">
      <c r="B18" s="42" t="s">
        <v>3</v>
      </c>
      <c r="C18" s="42">
        <f>SUM(C11:C17)</f>
        <v>12</v>
      </c>
      <c r="D18" s="43">
        <f>SUM(D11:D17)</f>
        <v>19034.164</v>
      </c>
      <c r="E18" s="53">
        <f>SUM(E11:E17)</f>
        <v>0.9999999999999999</v>
      </c>
      <c r="F18" s="54">
        <f>SUM(F11:F17)</f>
        <v>95445.914</v>
      </c>
      <c r="G18" s="42" t="s">
        <v>3</v>
      </c>
      <c r="H18" s="43">
        <f>SUM(H11:H14)</f>
        <v>12</v>
      </c>
      <c r="I18" s="43">
        <f>SUM(I11:I14)</f>
        <v>19034.164</v>
      </c>
      <c r="J18" s="50">
        <f>SUM(J11:J14)</f>
        <v>1</v>
      </c>
      <c r="K18" s="54">
        <f>SUM(K11:K14)</f>
        <v>95445.914</v>
      </c>
      <c r="L18" s="42" t="s">
        <v>3</v>
      </c>
      <c r="M18" s="42">
        <f>SUM(M10:M15)</f>
        <v>12</v>
      </c>
      <c r="N18" s="43">
        <f>SUM(N11:N13)</f>
        <v>19034.164</v>
      </c>
      <c r="O18" s="50">
        <f>SUM(O11:O13)</f>
        <v>1</v>
      </c>
      <c r="P18" s="54">
        <f>SUM(P11:P13)</f>
        <v>95445.91399999999</v>
      </c>
      <c r="Q18" s="72"/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80" t="s">
        <v>39</v>
      </c>
      <c r="C38" s="81"/>
      <c r="D38" s="81"/>
      <c r="E38" s="81"/>
      <c r="F38" s="81"/>
      <c r="G38" s="81"/>
      <c r="H38" s="82"/>
    </row>
    <row r="39" spans="2:11" ht="12.75">
      <c r="B39" s="57" t="s">
        <v>6</v>
      </c>
      <c r="C39" s="83" t="s">
        <v>33</v>
      </c>
      <c r="D39" s="84"/>
      <c r="E39" s="84"/>
      <c r="F39" s="84"/>
      <c r="G39" s="84"/>
      <c r="H39" s="85"/>
      <c r="K39" s="64"/>
    </row>
    <row r="40" spans="2:8" ht="12.75">
      <c r="B40" s="58" t="s">
        <v>13</v>
      </c>
      <c r="C40" s="77" t="s">
        <v>34</v>
      </c>
      <c r="D40" s="78"/>
      <c r="E40" s="78"/>
      <c r="F40" s="78"/>
      <c r="G40" s="78"/>
      <c r="H40" s="79"/>
    </row>
    <row r="41" spans="2:8" ht="12.75">
      <c r="B41" s="58" t="s">
        <v>9</v>
      </c>
      <c r="C41" s="77" t="s">
        <v>35</v>
      </c>
      <c r="D41" s="78"/>
      <c r="E41" s="78"/>
      <c r="F41" s="78"/>
      <c r="G41" s="78"/>
      <c r="H41" s="79"/>
    </row>
    <row r="42" spans="1:8" ht="12.75">
      <c r="A42" s="40"/>
      <c r="B42" s="58" t="s">
        <v>15</v>
      </c>
      <c r="C42" s="77" t="s">
        <v>36</v>
      </c>
      <c r="D42" s="78"/>
      <c r="E42" s="78"/>
      <c r="F42" s="78"/>
      <c r="G42" s="78"/>
      <c r="H42" s="79"/>
    </row>
    <row r="43" spans="1:8" ht="12.75">
      <c r="A43" s="40"/>
      <c r="B43" s="58" t="s">
        <v>21</v>
      </c>
      <c r="C43" s="77" t="s">
        <v>37</v>
      </c>
      <c r="D43" s="78"/>
      <c r="E43" s="78"/>
      <c r="F43" s="78"/>
      <c r="G43" s="78"/>
      <c r="H43" s="79"/>
    </row>
    <row r="44" spans="1:8" ht="12.75">
      <c r="A44" s="40"/>
      <c r="B44" s="58" t="s">
        <v>48</v>
      </c>
      <c r="C44" s="60" t="s">
        <v>49</v>
      </c>
      <c r="D44" s="61"/>
      <c r="E44" s="61"/>
      <c r="F44" s="61"/>
      <c r="G44" s="61"/>
      <c r="H44" s="62"/>
    </row>
    <row r="45" spans="1:8" ht="13.5" thickBot="1">
      <c r="A45" s="40"/>
      <c r="B45" s="59" t="s">
        <v>30</v>
      </c>
      <c r="C45" s="86" t="s">
        <v>40</v>
      </c>
      <c r="D45" s="87"/>
      <c r="E45" s="87"/>
      <c r="F45" s="87"/>
      <c r="G45" s="87"/>
      <c r="H45" s="88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A1:S1"/>
    <mergeCell ref="A2:S2"/>
    <mergeCell ref="A3:S3"/>
    <mergeCell ref="A4:S4"/>
    <mergeCell ref="B7:F7"/>
    <mergeCell ref="G7:K7"/>
    <mergeCell ref="L7:P7"/>
    <mergeCell ref="A5:S5"/>
    <mergeCell ref="C42:H42"/>
    <mergeCell ref="C43:H43"/>
    <mergeCell ref="C45:H45"/>
    <mergeCell ref="B38:H38"/>
    <mergeCell ref="C39:H39"/>
    <mergeCell ref="C40:H40"/>
    <mergeCell ref="C41:H41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J40" sqref="J40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9.421875" style="0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9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2.75">
      <c r="A2" s="89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2.75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5" customHeight="1">
      <c r="A4" s="90" t="s">
        <v>52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19" ht="15.75" customHeight="1">
      <c r="A5" s="89" t="s">
        <v>16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91" t="s">
        <v>38</v>
      </c>
      <c r="C7" s="92"/>
      <c r="D7" s="92"/>
      <c r="E7" s="92"/>
      <c r="F7" s="93"/>
      <c r="G7" s="91" t="s">
        <v>1</v>
      </c>
      <c r="H7" s="92"/>
      <c r="I7" s="92"/>
      <c r="J7" s="92"/>
      <c r="K7" s="93"/>
      <c r="L7" s="94" t="s">
        <v>12</v>
      </c>
      <c r="M7" s="95"/>
      <c r="N7" s="95"/>
      <c r="O7" s="95"/>
      <c r="P7" s="96"/>
      <c r="T7" s="2"/>
    </row>
    <row r="8" spans="2:20" ht="12.75">
      <c r="B8" s="19"/>
      <c r="C8" s="8" t="s">
        <v>4</v>
      </c>
      <c r="D8" s="9" t="s">
        <v>18</v>
      </c>
      <c r="E8" s="7" t="s">
        <v>5</v>
      </c>
      <c r="F8" s="27" t="s">
        <v>3</v>
      </c>
      <c r="G8" s="19"/>
      <c r="H8" s="7" t="s">
        <v>4</v>
      </c>
      <c r="I8" s="9" t="s">
        <v>18</v>
      </c>
      <c r="J8" s="7" t="s">
        <v>5</v>
      </c>
      <c r="K8" s="27" t="s">
        <v>3</v>
      </c>
      <c r="L8" s="7"/>
      <c r="M8" s="7" t="s">
        <v>4</v>
      </c>
      <c r="N8" s="9" t="s">
        <v>18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17</v>
      </c>
      <c r="D9" s="9" t="s">
        <v>17</v>
      </c>
      <c r="E9" s="36" t="s">
        <v>24</v>
      </c>
      <c r="F9" s="28" t="s">
        <v>22</v>
      </c>
      <c r="G9" s="11" t="s">
        <v>2</v>
      </c>
      <c r="H9" s="11" t="s">
        <v>17</v>
      </c>
      <c r="I9" s="9" t="s">
        <v>17</v>
      </c>
      <c r="J9" s="36" t="s">
        <v>24</v>
      </c>
      <c r="K9" s="28" t="s">
        <v>22</v>
      </c>
      <c r="L9" s="10" t="s">
        <v>19</v>
      </c>
      <c r="M9" s="10" t="s">
        <v>17</v>
      </c>
      <c r="N9" s="9" t="s">
        <v>17</v>
      </c>
      <c r="O9" s="36" t="s">
        <v>24</v>
      </c>
      <c r="P9" s="28" t="s">
        <v>22</v>
      </c>
    </row>
    <row r="10" spans="2:16" ht="13.5" thickBot="1">
      <c r="B10" s="13"/>
      <c r="C10" s="14"/>
      <c r="D10" s="16"/>
      <c r="E10" s="22" t="s">
        <v>31</v>
      </c>
      <c r="F10" s="33">
        <v>41275</v>
      </c>
      <c r="G10" s="15"/>
      <c r="H10" s="15"/>
      <c r="I10" s="16"/>
      <c r="J10" s="22" t="s">
        <v>31</v>
      </c>
      <c r="K10" s="33">
        <f>F10</f>
        <v>41275</v>
      </c>
      <c r="L10" s="13"/>
      <c r="M10" s="13"/>
      <c r="N10" s="16"/>
      <c r="O10" s="22" t="s">
        <v>31</v>
      </c>
      <c r="P10" s="33">
        <f>F10</f>
        <v>41275</v>
      </c>
    </row>
    <row r="11" spans="2:16" ht="12.75">
      <c r="B11" s="7" t="s">
        <v>6</v>
      </c>
      <c r="C11" s="30">
        <v>2</v>
      </c>
      <c r="D11" s="17">
        <v>727.5</v>
      </c>
      <c r="E11" s="18">
        <f aca="true" t="shared" si="0" ref="E11:E17">D11/$D$18</f>
        <v>0.009221291994904523</v>
      </c>
      <c r="F11" s="17">
        <f>D11+aprile!F11</f>
        <v>9104</v>
      </c>
      <c r="G11" s="47" t="s">
        <v>6</v>
      </c>
      <c r="H11" s="30">
        <v>8</v>
      </c>
      <c r="I11" s="17">
        <v>72183.5</v>
      </c>
      <c r="J11" s="18">
        <f>I11/$I$18</f>
        <v>0.9149486332841109</v>
      </c>
      <c r="K11" s="17">
        <f>I11+aprile!K11</f>
        <v>79868.25</v>
      </c>
      <c r="L11" s="38">
        <v>908</v>
      </c>
      <c r="M11" s="30">
        <v>8</v>
      </c>
      <c r="N11" s="17">
        <v>70783.5</v>
      </c>
      <c r="O11" s="18">
        <f>N11/$N$18</f>
        <v>0.8972031916444321</v>
      </c>
      <c r="P11" s="17">
        <f>N11+aprile!P11</f>
        <v>84683.85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>D12+aprile!F12</f>
        <v>8756.5</v>
      </c>
      <c r="G12" s="12" t="s">
        <v>7</v>
      </c>
      <c r="H12" s="31">
        <v>1</v>
      </c>
      <c r="I12" s="20">
        <v>2400</v>
      </c>
      <c r="J12" s="21">
        <f>I12/$I$18</f>
        <v>0.03042075709659224</v>
      </c>
      <c r="K12" s="20">
        <f>I12+aprile!K12</f>
        <v>8902.85</v>
      </c>
      <c r="L12" s="39">
        <v>198</v>
      </c>
      <c r="M12" s="31">
        <v>1</v>
      </c>
      <c r="N12" s="20">
        <v>560</v>
      </c>
      <c r="O12" s="21">
        <f>N12/$N$18</f>
        <v>0.007098176655871523</v>
      </c>
      <c r="P12" s="20">
        <f>N12+aprile!P12</f>
        <v>36608.064</v>
      </c>
    </row>
    <row r="13" spans="2:16" ht="12.75">
      <c r="B13" s="10" t="s">
        <v>9</v>
      </c>
      <c r="C13" s="31">
        <v>8</v>
      </c>
      <c r="D13" s="20">
        <v>77510</v>
      </c>
      <c r="E13" s="21">
        <f t="shared" si="0"/>
        <v>0.9824637010653603</v>
      </c>
      <c r="F13" s="20">
        <f>D13+aprile!F13</f>
        <v>120506.25</v>
      </c>
      <c r="G13" s="12" t="s">
        <v>8</v>
      </c>
      <c r="H13" s="31">
        <v>1</v>
      </c>
      <c r="I13" s="20">
        <v>3750</v>
      </c>
      <c r="J13" s="21">
        <f>I13/$I$18</f>
        <v>0.04753243296342538</v>
      </c>
      <c r="K13" s="20">
        <f>I13+aprile!K13</f>
        <v>65033</v>
      </c>
      <c r="L13" s="9" t="s">
        <v>32</v>
      </c>
      <c r="M13" s="31">
        <v>2</v>
      </c>
      <c r="N13" s="20">
        <v>7550</v>
      </c>
      <c r="O13" s="21">
        <f>N13/$N$18</f>
        <v>0.09569863169969643</v>
      </c>
      <c r="P13" s="20">
        <f>N13+aprile!P13</f>
        <v>53047.5</v>
      </c>
    </row>
    <row r="14" spans="2:16" ht="12.75">
      <c r="B14" s="10" t="s">
        <v>15</v>
      </c>
      <c r="C14" s="31">
        <v>0</v>
      </c>
      <c r="D14" s="20">
        <v>0</v>
      </c>
      <c r="E14" s="21">
        <f t="shared" si="0"/>
        <v>0</v>
      </c>
      <c r="F14" s="20">
        <f>D14+aprile!F14</f>
        <v>11262</v>
      </c>
      <c r="G14" s="12" t="s">
        <v>10</v>
      </c>
      <c r="H14" s="34">
        <v>1</v>
      </c>
      <c r="I14" s="20">
        <v>560</v>
      </c>
      <c r="J14" s="21">
        <f>I14/$I$18</f>
        <v>0.007098176655871523</v>
      </c>
      <c r="K14" s="20">
        <f>I14+aprile!K14</f>
        <v>20535.314</v>
      </c>
      <c r="L14" s="37"/>
      <c r="M14" s="31"/>
      <c r="N14" s="20"/>
      <c r="O14" s="32"/>
      <c r="P14" s="20"/>
    </row>
    <row r="15" spans="2:16" ht="12.75">
      <c r="B15" s="10" t="s">
        <v>21</v>
      </c>
      <c r="C15" s="31">
        <v>1</v>
      </c>
      <c r="D15" s="20">
        <v>656</v>
      </c>
      <c r="E15" s="21">
        <f t="shared" si="0"/>
        <v>0.008315006939735213</v>
      </c>
      <c r="F15" s="20">
        <f>D15+aprile!F15</f>
        <v>19861.85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48</v>
      </c>
      <c r="C16" s="31">
        <v>0</v>
      </c>
      <c r="D16" s="20">
        <v>0</v>
      </c>
      <c r="E16" s="21">
        <f t="shared" si="0"/>
        <v>0</v>
      </c>
      <c r="F16" s="20">
        <f>D16+aprile!F16</f>
        <v>1281.25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30</v>
      </c>
      <c r="C17" s="31">
        <v>0</v>
      </c>
      <c r="D17" s="20">
        <v>0</v>
      </c>
      <c r="E17" s="56">
        <f t="shared" si="0"/>
        <v>0</v>
      </c>
      <c r="F17" s="15">
        <f>D17+aprile!F17</f>
        <v>3567.564</v>
      </c>
      <c r="G17" s="35"/>
      <c r="H17" s="34"/>
      <c r="I17" s="29"/>
      <c r="J17" s="21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11</v>
      </c>
      <c r="D18" s="43">
        <f>SUM(D11:D17)</f>
        <v>78893.5</v>
      </c>
      <c r="E18" s="53">
        <f>SUM(E11:E17)</f>
        <v>1</v>
      </c>
      <c r="F18" s="54">
        <f>SUM(F11:F17)</f>
        <v>174339.41400000002</v>
      </c>
      <c r="G18" s="42" t="s">
        <v>3</v>
      </c>
      <c r="H18" s="43">
        <f>SUM(H11:H14)</f>
        <v>11</v>
      </c>
      <c r="I18" s="43">
        <f>SUM(I11:I14)</f>
        <v>78893.5</v>
      </c>
      <c r="J18" s="50">
        <f>SUM(J11:J14)</f>
        <v>1</v>
      </c>
      <c r="K18" s="54">
        <f>SUM(K11:K14)</f>
        <v>174339.414</v>
      </c>
      <c r="L18" s="42" t="s">
        <v>3</v>
      </c>
      <c r="M18" s="42">
        <f>SUM(M10:M15)</f>
        <v>11</v>
      </c>
      <c r="N18" s="43">
        <f>SUM(N11:N13)</f>
        <v>78893.5</v>
      </c>
      <c r="O18" s="50">
        <f>SUM(O11:O13)</f>
        <v>1</v>
      </c>
      <c r="P18" s="54">
        <f>SUM(P11:P13)</f>
        <v>174339.414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80" t="s">
        <v>39</v>
      </c>
      <c r="C38" s="81"/>
      <c r="D38" s="81"/>
      <c r="E38" s="81"/>
      <c r="F38" s="81"/>
      <c r="G38" s="81"/>
      <c r="H38" s="82"/>
    </row>
    <row r="39" spans="2:8" ht="12.75">
      <c r="B39" s="57" t="s">
        <v>6</v>
      </c>
      <c r="C39" s="83" t="s">
        <v>33</v>
      </c>
      <c r="D39" s="84"/>
      <c r="E39" s="84"/>
      <c r="F39" s="84"/>
      <c r="G39" s="84"/>
      <c r="H39" s="85"/>
    </row>
    <row r="40" spans="2:8" ht="12.75">
      <c r="B40" s="58" t="s">
        <v>13</v>
      </c>
      <c r="C40" s="77" t="s">
        <v>34</v>
      </c>
      <c r="D40" s="78"/>
      <c r="E40" s="78"/>
      <c r="F40" s="78"/>
      <c r="G40" s="78"/>
      <c r="H40" s="79"/>
    </row>
    <row r="41" spans="2:8" ht="12.75">
      <c r="B41" s="58" t="s">
        <v>9</v>
      </c>
      <c r="C41" s="77" t="s">
        <v>35</v>
      </c>
      <c r="D41" s="78"/>
      <c r="E41" s="78"/>
      <c r="F41" s="78"/>
      <c r="G41" s="78"/>
      <c r="H41" s="79"/>
    </row>
    <row r="42" spans="1:8" ht="12.75">
      <c r="A42" s="40"/>
      <c r="B42" s="58" t="s">
        <v>15</v>
      </c>
      <c r="C42" s="77" t="s">
        <v>36</v>
      </c>
      <c r="D42" s="78"/>
      <c r="E42" s="78"/>
      <c r="F42" s="78"/>
      <c r="G42" s="78"/>
      <c r="H42" s="79"/>
    </row>
    <row r="43" spans="1:8" ht="12.75">
      <c r="A43" s="40"/>
      <c r="B43" s="58" t="s">
        <v>21</v>
      </c>
      <c r="C43" s="77" t="s">
        <v>37</v>
      </c>
      <c r="D43" s="78"/>
      <c r="E43" s="78"/>
      <c r="F43" s="78"/>
      <c r="G43" s="78"/>
      <c r="H43" s="79"/>
    </row>
    <row r="44" spans="1:8" ht="12.75">
      <c r="A44" s="40"/>
      <c r="B44" s="58" t="s">
        <v>48</v>
      </c>
      <c r="C44" s="60" t="s">
        <v>49</v>
      </c>
      <c r="D44" s="61"/>
      <c r="E44" s="61"/>
      <c r="F44" s="61"/>
      <c r="G44" s="61"/>
      <c r="H44" s="62"/>
    </row>
    <row r="45" spans="1:8" ht="13.5" thickBot="1">
      <c r="A45" s="40"/>
      <c r="B45" s="59" t="s">
        <v>30</v>
      </c>
      <c r="C45" s="86" t="s">
        <v>40</v>
      </c>
      <c r="D45" s="87"/>
      <c r="E45" s="87"/>
      <c r="F45" s="87"/>
      <c r="G45" s="87"/>
      <c r="H45" s="88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2:H42"/>
    <mergeCell ref="C43:H43"/>
    <mergeCell ref="C45:H45"/>
    <mergeCell ref="B38:H38"/>
    <mergeCell ref="C39:H39"/>
    <mergeCell ref="C40:H40"/>
    <mergeCell ref="C41:H41"/>
    <mergeCell ref="B7:F7"/>
    <mergeCell ref="G7:K7"/>
    <mergeCell ref="L7:P7"/>
    <mergeCell ref="A5:S5"/>
    <mergeCell ref="A1:S1"/>
    <mergeCell ref="A2:S2"/>
    <mergeCell ref="A3:S3"/>
    <mergeCell ref="A4:S4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J39" sqref="J39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9.421875" style="0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9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2.75">
      <c r="A2" s="89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2.75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5" customHeight="1">
      <c r="A4" s="90" t="s">
        <v>53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19" ht="15.75" customHeight="1">
      <c r="A5" s="89" t="s">
        <v>16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91" t="s">
        <v>38</v>
      </c>
      <c r="C7" s="92"/>
      <c r="D7" s="92"/>
      <c r="E7" s="92"/>
      <c r="F7" s="93"/>
      <c r="G7" s="91" t="s">
        <v>1</v>
      </c>
      <c r="H7" s="92"/>
      <c r="I7" s="92"/>
      <c r="J7" s="92"/>
      <c r="K7" s="93"/>
      <c r="L7" s="94" t="s">
        <v>12</v>
      </c>
      <c r="M7" s="95"/>
      <c r="N7" s="95"/>
      <c r="O7" s="95"/>
      <c r="P7" s="96"/>
      <c r="T7" s="2"/>
    </row>
    <row r="8" spans="2:20" ht="12.75">
      <c r="B8" s="19"/>
      <c r="C8" s="8" t="s">
        <v>4</v>
      </c>
      <c r="D8" s="9" t="s">
        <v>18</v>
      </c>
      <c r="E8" s="7" t="s">
        <v>5</v>
      </c>
      <c r="F8" s="27" t="s">
        <v>3</v>
      </c>
      <c r="G8" s="19"/>
      <c r="H8" s="7" t="s">
        <v>4</v>
      </c>
      <c r="I8" s="9" t="s">
        <v>18</v>
      </c>
      <c r="J8" s="7" t="s">
        <v>5</v>
      </c>
      <c r="K8" s="27" t="s">
        <v>3</v>
      </c>
      <c r="L8" s="7"/>
      <c r="M8" s="7" t="s">
        <v>4</v>
      </c>
      <c r="N8" s="9" t="s">
        <v>18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17</v>
      </c>
      <c r="D9" s="9" t="s">
        <v>17</v>
      </c>
      <c r="E9" s="36" t="s">
        <v>24</v>
      </c>
      <c r="F9" s="28" t="s">
        <v>22</v>
      </c>
      <c r="G9" s="11" t="s">
        <v>2</v>
      </c>
      <c r="H9" s="11" t="s">
        <v>17</v>
      </c>
      <c r="I9" s="9" t="s">
        <v>17</v>
      </c>
      <c r="J9" s="36" t="s">
        <v>24</v>
      </c>
      <c r="K9" s="28" t="s">
        <v>22</v>
      </c>
      <c r="L9" s="10" t="s">
        <v>19</v>
      </c>
      <c r="M9" s="10" t="s">
        <v>17</v>
      </c>
      <c r="N9" s="9" t="s">
        <v>17</v>
      </c>
      <c r="O9" s="36" t="s">
        <v>24</v>
      </c>
      <c r="P9" s="28" t="s">
        <v>22</v>
      </c>
    </row>
    <row r="10" spans="2:16" ht="13.5" thickBot="1">
      <c r="B10" s="13"/>
      <c r="C10" s="14"/>
      <c r="D10" s="16"/>
      <c r="E10" s="22" t="s">
        <v>31</v>
      </c>
      <c r="F10" s="33">
        <v>41275</v>
      </c>
      <c r="G10" s="15"/>
      <c r="H10" s="15"/>
      <c r="I10" s="16"/>
      <c r="J10" s="22" t="s">
        <v>31</v>
      </c>
      <c r="K10" s="33">
        <f>F10</f>
        <v>41275</v>
      </c>
      <c r="L10" s="13"/>
      <c r="M10" s="13"/>
      <c r="N10" s="16"/>
      <c r="O10" s="22" t="s">
        <v>31</v>
      </c>
      <c r="P10" s="33">
        <f>F10</f>
        <v>41275</v>
      </c>
    </row>
    <row r="11" spans="2:16" ht="12.75">
      <c r="B11" s="7" t="s">
        <v>6</v>
      </c>
      <c r="C11" s="30">
        <v>2</v>
      </c>
      <c r="D11" s="17">
        <v>806.25</v>
      </c>
      <c r="E11" s="18">
        <f aca="true" t="shared" si="0" ref="E11:E17">D11/$D$18</f>
        <v>0.0899405973728979</v>
      </c>
      <c r="F11" s="17">
        <f>D11+maggio!F11</f>
        <v>9910.25</v>
      </c>
      <c r="G11" s="47" t="s">
        <v>6</v>
      </c>
      <c r="H11" s="30">
        <v>3</v>
      </c>
      <c r="I11" s="17">
        <v>1727</v>
      </c>
      <c r="J11" s="18">
        <f>I11/$I$18</f>
        <v>0.19265415400061356</v>
      </c>
      <c r="K11" s="17">
        <f>I11+maggio!K11</f>
        <v>81595.25</v>
      </c>
      <c r="L11" s="38">
        <v>908</v>
      </c>
      <c r="M11" s="30">
        <v>5</v>
      </c>
      <c r="N11" s="17">
        <v>3208.25</v>
      </c>
      <c r="O11" s="18">
        <f>N11/$N$18</f>
        <v>0.3578938561508213</v>
      </c>
      <c r="P11" s="17">
        <f>N11+maggio!P11</f>
        <v>87892.1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>D12+maggio!F12</f>
        <v>8756.5</v>
      </c>
      <c r="G12" s="12" t="s">
        <v>7</v>
      </c>
      <c r="H12" s="31">
        <v>2</v>
      </c>
      <c r="I12" s="20">
        <v>1481.25</v>
      </c>
      <c r="J12" s="21">
        <f>I12/$I$18</f>
        <v>0.16523970215020778</v>
      </c>
      <c r="K12" s="20">
        <f>I12+maggio!K12</f>
        <v>10384.1</v>
      </c>
      <c r="L12" s="39">
        <v>198</v>
      </c>
      <c r="M12" s="31">
        <v>5</v>
      </c>
      <c r="N12" s="20">
        <v>5756</v>
      </c>
      <c r="O12" s="21">
        <f>N12/$N$18</f>
        <v>0.6421061438491786</v>
      </c>
      <c r="P12" s="20">
        <f>N12+maggio!P12</f>
        <v>42364.064</v>
      </c>
    </row>
    <row r="13" spans="2:16" ht="12.75">
      <c r="B13" s="10" t="s">
        <v>9</v>
      </c>
      <c r="C13" s="31">
        <v>2</v>
      </c>
      <c r="D13" s="20">
        <v>5400</v>
      </c>
      <c r="E13" s="21">
        <f t="shared" si="0"/>
        <v>0.602392838218479</v>
      </c>
      <c r="F13" s="20">
        <f>D13+maggio!F13</f>
        <v>125906.25</v>
      </c>
      <c r="G13" s="12" t="s">
        <v>8</v>
      </c>
      <c r="H13" s="31">
        <v>5</v>
      </c>
      <c r="I13" s="20">
        <v>5756</v>
      </c>
      <c r="J13" s="21">
        <f>I13/$I$18</f>
        <v>0.6421061438491786</v>
      </c>
      <c r="K13" s="20">
        <f>I13+maggio!K13</f>
        <v>70789</v>
      </c>
      <c r="L13" s="9" t="s">
        <v>32</v>
      </c>
      <c r="M13" s="31">
        <v>0</v>
      </c>
      <c r="N13" s="20">
        <v>0</v>
      </c>
      <c r="O13" s="21">
        <f>N13/$N$18</f>
        <v>0</v>
      </c>
      <c r="P13" s="20">
        <f>N13+maggio!P13</f>
        <v>53047.5</v>
      </c>
    </row>
    <row r="14" spans="2:16" ht="12.75">
      <c r="B14" s="10" t="s">
        <v>15</v>
      </c>
      <c r="C14" s="31">
        <v>0</v>
      </c>
      <c r="D14" s="20">
        <v>0</v>
      </c>
      <c r="E14" s="21">
        <f t="shared" si="0"/>
        <v>0</v>
      </c>
      <c r="F14" s="20">
        <f>D14+maggio!F14</f>
        <v>11262</v>
      </c>
      <c r="G14" s="12" t="s">
        <v>10</v>
      </c>
      <c r="H14" s="34">
        <v>0</v>
      </c>
      <c r="I14" s="20">
        <v>0</v>
      </c>
      <c r="J14" s="21">
        <f>I14/$I$18</f>
        <v>0</v>
      </c>
      <c r="K14" s="20">
        <f>I14+maggio!K14</f>
        <v>20535.314</v>
      </c>
      <c r="L14" s="37"/>
      <c r="M14" s="31"/>
      <c r="N14" s="20"/>
      <c r="O14" s="32"/>
      <c r="P14" s="20"/>
    </row>
    <row r="15" spans="2:16" ht="12.75">
      <c r="B15" s="10" t="s">
        <v>21</v>
      </c>
      <c r="C15" s="31">
        <v>4</v>
      </c>
      <c r="D15" s="20">
        <v>2250.5</v>
      </c>
      <c r="E15" s="21">
        <f t="shared" si="0"/>
        <v>0.25105279303901606</v>
      </c>
      <c r="F15" s="20">
        <f>D15+maggio!F15</f>
        <v>22112.35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48</v>
      </c>
      <c r="C16" s="31">
        <v>2</v>
      </c>
      <c r="D16" s="20">
        <v>507.5</v>
      </c>
      <c r="E16" s="21">
        <f t="shared" si="0"/>
        <v>0.056613771369607054</v>
      </c>
      <c r="F16" s="20">
        <f>D16+maggio!F16</f>
        <v>1788.75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30</v>
      </c>
      <c r="C17" s="31">
        <v>0</v>
      </c>
      <c r="D17" s="20">
        <v>0</v>
      </c>
      <c r="E17" s="56">
        <f t="shared" si="0"/>
        <v>0</v>
      </c>
      <c r="F17" s="15">
        <f>D17+maggio!F17</f>
        <v>3567.564</v>
      </c>
      <c r="G17" s="35"/>
      <c r="H17" s="34"/>
      <c r="I17" s="29"/>
      <c r="J17" s="21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10</v>
      </c>
      <c r="D18" s="43">
        <f>SUM(D11:D17)</f>
        <v>8964.25</v>
      </c>
      <c r="E18" s="53">
        <f>SUM(E11:E17)</f>
        <v>1</v>
      </c>
      <c r="F18" s="54">
        <f>SUM(F11:F17)</f>
        <v>183303.66400000002</v>
      </c>
      <c r="G18" s="42" t="s">
        <v>3</v>
      </c>
      <c r="H18" s="43">
        <f>SUM(H11:H14)</f>
        <v>10</v>
      </c>
      <c r="I18" s="43">
        <f>SUM(I11:I14)</f>
        <v>8964.25</v>
      </c>
      <c r="J18" s="50">
        <f>SUM(J11:J14)</f>
        <v>1</v>
      </c>
      <c r="K18" s="54">
        <f>SUM(K11:K14)</f>
        <v>183303.664</v>
      </c>
      <c r="L18" s="42" t="s">
        <v>3</v>
      </c>
      <c r="M18" s="42">
        <f>SUM(M10:M15)</f>
        <v>10</v>
      </c>
      <c r="N18" s="43">
        <f>SUM(N11:N13)</f>
        <v>8964.25</v>
      </c>
      <c r="O18" s="50">
        <f>SUM(O11:O13)</f>
        <v>1</v>
      </c>
      <c r="P18" s="54">
        <f>SUM(P11:P13)</f>
        <v>183303.664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80" t="s">
        <v>39</v>
      </c>
      <c r="C38" s="81"/>
      <c r="D38" s="81"/>
      <c r="E38" s="81"/>
      <c r="F38" s="81"/>
      <c r="G38" s="81"/>
      <c r="H38" s="82"/>
    </row>
    <row r="39" spans="2:8" ht="12.75">
      <c r="B39" s="57" t="s">
        <v>6</v>
      </c>
      <c r="C39" s="83" t="s">
        <v>33</v>
      </c>
      <c r="D39" s="84"/>
      <c r="E39" s="84"/>
      <c r="F39" s="84"/>
      <c r="G39" s="84"/>
      <c r="H39" s="85"/>
    </row>
    <row r="40" spans="2:8" ht="12.75">
      <c r="B40" s="58" t="s">
        <v>13</v>
      </c>
      <c r="C40" s="77" t="s">
        <v>34</v>
      </c>
      <c r="D40" s="78"/>
      <c r="E40" s="78"/>
      <c r="F40" s="78"/>
      <c r="G40" s="78"/>
      <c r="H40" s="79"/>
    </row>
    <row r="41" spans="2:8" ht="12.75">
      <c r="B41" s="58" t="s">
        <v>9</v>
      </c>
      <c r="C41" s="77" t="s">
        <v>35</v>
      </c>
      <c r="D41" s="78"/>
      <c r="E41" s="78"/>
      <c r="F41" s="78"/>
      <c r="G41" s="78"/>
      <c r="H41" s="79"/>
    </row>
    <row r="42" spans="1:8" ht="12.75">
      <c r="A42" s="40"/>
      <c r="B42" s="58" t="s">
        <v>15</v>
      </c>
      <c r="C42" s="77" t="s">
        <v>36</v>
      </c>
      <c r="D42" s="78"/>
      <c r="E42" s="78"/>
      <c r="F42" s="78"/>
      <c r="G42" s="78"/>
      <c r="H42" s="79"/>
    </row>
    <row r="43" spans="1:8" ht="12.75">
      <c r="A43" s="40"/>
      <c r="B43" s="58" t="s">
        <v>21</v>
      </c>
      <c r="C43" s="77" t="s">
        <v>37</v>
      </c>
      <c r="D43" s="78"/>
      <c r="E43" s="78"/>
      <c r="F43" s="78"/>
      <c r="G43" s="78"/>
      <c r="H43" s="79"/>
    </row>
    <row r="44" spans="1:8" ht="12.75">
      <c r="A44" s="40"/>
      <c r="B44" s="58" t="s">
        <v>48</v>
      </c>
      <c r="C44" s="60" t="s">
        <v>49</v>
      </c>
      <c r="D44" s="61"/>
      <c r="E44" s="61"/>
      <c r="F44" s="61"/>
      <c r="G44" s="61"/>
      <c r="H44" s="62"/>
    </row>
    <row r="45" spans="1:8" ht="13.5" thickBot="1">
      <c r="A45" s="40"/>
      <c r="B45" s="59" t="s">
        <v>30</v>
      </c>
      <c r="C45" s="86" t="s">
        <v>40</v>
      </c>
      <c r="D45" s="87"/>
      <c r="E45" s="87"/>
      <c r="F45" s="87"/>
      <c r="G45" s="87"/>
      <c r="H45" s="88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A1:S1"/>
    <mergeCell ref="A2:S2"/>
    <mergeCell ref="A3:S3"/>
    <mergeCell ref="A4:S4"/>
    <mergeCell ref="B7:F7"/>
    <mergeCell ref="G7:K7"/>
    <mergeCell ref="L7:P7"/>
    <mergeCell ref="A5:S5"/>
    <mergeCell ref="C42:H42"/>
    <mergeCell ref="C43:H43"/>
    <mergeCell ref="C45:H45"/>
    <mergeCell ref="B38:H38"/>
    <mergeCell ref="C39:H39"/>
    <mergeCell ref="C40:H40"/>
    <mergeCell ref="C41:H41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J39" sqref="J39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9.421875" style="0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9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2.75">
      <c r="A2" s="89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2.75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5" customHeight="1">
      <c r="A4" s="90" t="s">
        <v>54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19" ht="15.75" customHeight="1">
      <c r="A5" s="89" t="s">
        <v>16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91" t="s">
        <v>38</v>
      </c>
      <c r="C7" s="92"/>
      <c r="D7" s="92"/>
      <c r="E7" s="92"/>
      <c r="F7" s="93"/>
      <c r="G7" s="91" t="s">
        <v>1</v>
      </c>
      <c r="H7" s="92"/>
      <c r="I7" s="92"/>
      <c r="J7" s="92"/>
      <c r="K7" s="93"/>
      <c r="L7" s="94" t="s">
        <v>12</v>
      </c>
      <c r="M7" s="95"/>
      <c r="N7" s="95"/>
      <c r="O7" s="95"/>
      <c r="P7" s="96"/>
      <c r="T7" s="2"/>
    </row>
    <row r="8" spans="2:20" ht="12.75">
      <c r="B8" s="19"/>
      <c r="C8" s="8" t="s">
        <v>4</v>
      </c>
      <c r="D8" s="9" t="s">
        <v>18</v>
      </c>
      <c r="E8" s="7" t="s">
        <v>5</v>
      </c>
      <c r="F8" s="27" t="s">
        <v>3</v>
      </c>
      <c r="G8" s="19"/>
      <c r="H8" s="7" t="s">
        <v>4</v>
      </c>
      <c r="I8" s="9" t="s">
        <v>18</v>
      </c>
      <c r="J8" s="7" t="s">
        <v>5</v>
      </c>
      <c r="K8" s="27" t="s">
        <v>3</v>
      </c>
      <c r="L8" s="7"/>
      <c r="M8" s="7" t="s">
        <v>4</v>
      </c>
      <c r="N8" s="9" t="s">
        <v>18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17</v>
      </c>
      <c r="D9" s="9" t="s">
        <v>17</v>
      </c>
      <c r="E9" s="36" t="s">
        <v>24</v>
      </c>
      <c r="F9" s="28" t="s">
        <v>22</v>
      </c>
      <c r="G9" s="11" t="s">
        <v>2</v>
      </c>
      <c r="H9" s="11" t="s">
        <v>17</v>
      </c>
      <c r="I9" s="9" t="s">
        <v>17</v>
      </c>
      <c r="J9" s="36" t="s">
        <v>24</v>
      </c>
      <c r="K9" s="28" t="s">
        <v>22</v>
      </c>
      <c r="L9" s="10" t="s">
        <v>19</v>
      </c>
      <c r="M9" s="10" t="s">
        <v>17</v>
      </c>
      <c r="N9" s="9" t="s">
        <v>17</v>
      </c>
      <c r="O9" s="36" t="s">
        <v>24</v>
      </c>
      <c r="P9" s="28" t="s">
        <v>22</v>
      </c>
    </row>
    <row r="10" spans="2:16" ht="13.5" thickBot="1">
      <c r="B10" s="13"/>
      <c r="C10" s="14"/>
      <c r="D10" s="16"/>
      <c r="E10" s="22" t="s">
        <v>31</v>
      </c>
      <c r="F10" s="33">
        <v>41275</v>
      </c>
      <c r="G10" s="15"/>
      <c r="H10" s="15"/>
      <c r="I10" s="16"/>
      <c r="J10" s="22" t="s">
        <v>31</v>
      </c>
      <c r="K10" s="33">
        <f>F10</f>
        <v>41275</v>
      </c>
      <c r="L10" s="13"/>
      <c r="M10" s="13"/>
      <c r="N10" s="16"/>
      <c r="O10" s="22" t="s">
        <v>31</v>
      </c>
      <c r="P10" s="33">
        <f>F10</f>
        <v>41275</v>
      </c>
    </row>
    <row r="11" spans="2:16" ht="12.75">
      <c r="B11" s="7" t="s">
        <v>6</v>
      </c>
      <c r="C11" s="30">
        <v>0</v>
      </c>
      <c r="D11" s="17">
        <v>0</v>
      </c>
      <c r="E11" s="18">
        <f aca="true" t="shared" si="0" ref="E11:E17">D11/$D$18</f>
        <v>0</v>
      </c>
      <c r="F11" s="17">
        <f>D11+giugno!F11</f>
        <v>9910.25</v>
      </c>
      <c r="G11" s="47" t="s">
        <v>6</v>
      </c>
      <c r="H11" s="30">
        <v>2</v>
      </c>
      <c r="I11" s="17">
        <v>827</v>
      </c>
      <c r="J11" s="18">
        <f>I11/$I$18</f>
        <v>0.295236939246164</v>
      </c>
      <c r="K11" s="17">
        <f>I11+giugno!K11</f>
        <v>82422.25</v>
      </c>
      <c r="L11" s="38">
        <v>908</v>
      </c>
      <c r="M11" s="30">
        <v>3</v>
      </c>
      <c r="N11" s="17">
        <v>987</v>
      </c>
      <c r="O11" s="18">
        <f>N11/$N$18</f>
        <v>0.3523565405513469</v>
      </c>
      <c r="P11" s="17">
        <f>N11+giugno!P11</f>
        <v>88879.1</v>
      </c>
    </row>
    <row r="12" spans="2:16" ht="12.75">
      <c r="B12" s="10" t="s">
        <v>13</v>
      </c>
      <c r="C12" s="31">
        <v>2</v>
      </c>
      <c r="D12" s="20">
        <v>693.89</v>
      </c>
      <c r="E12" s="21">
        <f t="shared" si="0"/>
        <v>0.24771700093533347</v>
      </c>
      <c r="F12" s="20">
        <f>D12+giugno!F12</f>
        <v>9450.39</v>
      </c>
      <c r="G12" s="12" t="s">
        <v>7</v>
      </c>
      <c r="H12" s="31">
        <v>1</v>
      </c>
      <c r="I12" s="20">
        <v>160</v>
      </c>
      <c r="J12" s="21">
        <f>I12/$I$18</f>
        <v>0.057119601305182885</v>
      </c>
      <c r="K12" s="20">
        <f>I12+giugno!K12</f>
        <v>10544.1</v>
      </c>
      <c r="L12" s="39">
        <v>198</v>
      </c>
      <c r="M12" s="31">
        <v>7</v>
      </c>
      <c r="N12" s="20">
        <v>1814.14</v>
      </c>
      <c r="O12" s="21">
        <f>N12/$N$18</f>
        <v>0.647643459448653</v>
      </c>
      <c r="P12" s="20">
        <f>N12+giugno!P12</f>
        <v>44178.204</v>
      </c>
    </row>
    <row r="13" spans="2:16" ht="12.75">
      <c r="B13" s="10" t="s">
        <v>9</v>
      </c>
      <c r="C13" s="31">
        <v>6</v>
      </c>
      <c r="D13" s="20">
        <v>1779.5</v>
      </c>
      <c r="E13" s="21">
        <f t="shared" si="0"/>
        <v>0.635277065766081</v>
      </c>
      <c r="F13" s="20">
        <f>D13+giugno!F13</f>
        <v>127685.75</v>
      </c>
      <c r="G13" s="12" t="s">
        <v>8</v>
      </c>
      <c r="H13" s="31">
        <v>6</v>
      </c>
      <c r="I13" s="20">
        <v>1551.64</v>
      </c>
      <c r="J13" s="21">
        <f>I13/$I$18</f>
        <v>0.5539316135573373</v>
      </c>
      <c r="K13" s="20">
        <f>I13+giugno!K13</f>
        <v>72340.64</v>
      </c>
      <c r="L13" s="9" t="s">
        <v>32</v>
      </c>
      <c r="M13" s="31">
        <v>0</v>
      </c>
      <c r="N13" s="20">
        <v>0</v>
      </c>
      <c r="O13" s="21">
        <f>N13/$N$18</f>
        <v>0</v>
      </c>
      <c r="P13" s="20">
        <f>N13+giugno!P13</f>
        <v>53047.5</v>
      </c>
    </row>
    <row r="14" spans="2:16" ht="12.75">
      <c r="B14" s="10" t="s">
        <v>15</v>
      </c>
      <c r="C14" s="31">
        <v>1</v>
      </c>
      <c r="D14" s="20">
        <v>132.75</v>
      </c>
      <c r="E14" s="21">
        <f t="shared" si="0"/>
        <v>0.04739141920789393</v>
      </c>
      <c r="F14" s="20">
        <f>D14+giugno!F14</f>
        <v>11394.75</v>
      </c>
      <c r="G14" s="12" t="s">
        <v>10</v>
      </c>
      <c r="H14" s="34">
        <v>1</v>
      </c>
      <c r="I14" s="20">
        <v>262.5</v>
      </c>
      <c r="J14" s="21">
        <f>I14/$I$18</f>
        <v>0.09371184589131566</v>
      </c>
      <c r="K14" s="20">
        <f>I14+giugno!K14</f>
        <v>20797.814</v>
      </c>
      <c r="L14" s="37"/>
      <c r="M14" s="31"/>
      <c r="N14" s="20"/>
      <c r="O14" s="32"/>
      <c r="P14" s="20"/>
    </row>
    <row r="15" spans="2:16" ht="12.75">
      <c r="B15" s="10" t="s">
        <v>21</v>
      </c>
      <c r="C15" s="31">
        <v>0</v>
      </c>
      <c r="D15" s="20">
        <v>0</v>
      </c>
      <c r="E15" s="21">
        <f t="shared" si="0"/>
        <v>0</v>
      </c>
      <c r="F15" s="20">
        <f>D15+giugno!F15</f>
        <v>22112.35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48</v>
      </c>
      <c r="C16" s="31">
        <v>1</v>
      </c>
      <c r="D16" s="20">
        <v>195</v>
      </c>
      <c r="E16" s="21">
        <f t="shared" si="0"/>
        <v>0.06961451409069165</v>
      </c>
      <c r="F16" s="20">
        <f>D16+giugno!F16</f>
        <v>1983.75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30</v>
      </c>
      <c r="C17" s="31">
        <v>0</v>
      </c>
      <c r="D17" s="20">
        <v>0</v>
      </c>
      <c r="E17" s="56">
        <f t="shared" si="0"/>
        <v>0</v>
      </c>
      <c r="F17" s="15">
        <f>D17+giugno!F17</f>
        <v>3567.564</v>
      </c>
      <c r="G17" s="35"/>
      <c r="H17" s="34"/>
      <c r="I17" s="29"/>
      <c r="J17" s="21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10</v>
      </c>
      <c r="D18" s="43">
        <f>SUM(D11:D17)</f>
        <v>2801.14</v>
      </c>
      <c r="E18" s="53">
        <f>SUM(E11:E17)</f>
        <v>1</v>
      </c>
      <c r="F18" s="54">
        <f>SUM(F11:F17)</f>
        <v>186104.80400000003</v>
      </c>
      <c r="G18" s="42" t="s">
        <v>3</v>
      </c>
      <c r="H18" s="43">
        <f>SUM(H11:H14)</f>
        <v>10</v>
      </c>
      <c r="I18" s="43">
        <f>SUM(I11:I14)</f>
        <v>2801.1400000000003</v>
      </c>
      <c r="J18" s="50">
        <f>SUM(J11:J14)</f>
        <v>0.9999999999999999</v>
      </c>
      <c r="K18" s="54">
        <f>SUM(K11:K14)</f>
        <v>186104.804</v>
      </c>
      <c r="L18" s="42" t="s">
        <v>3</v>
      </c>
      <c r="M18" s="42">
        <f>SUM(M10:M15)</f>
        <v>10</v>
      </c>
      <c r="N18" s="43">
        <f>SUM(N11:N13)</f>
        <v>2801.1400000000003</v>
      </c>
      <c r="O18" s="50">
        <f>SUM(O11:O13)</f>
        <v>0.9999999999999999</v>
      </c>
      <c r="P18" s="54">
        <f>SUM(P11:P13)</f>
        <v>186104.804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80" t="s">
        <v>39</v>
      </c>
      <c r="C38" s="81"/>
      <c r="D38" s="81"/>
      <c r="E38" s="81"/>
      <c r="F38" s="81"/>
      <c r="G38" s="81"/>
      <c r="H38" s="82"/>
    </row>
    <row r="39" spans="2:8" ht="12.75">
      <c r="B39" s="57" t="s">
        <v>6</v>
      </c>
      <c r="C39" s="83" t="s">
        <v>33</v>
      </c>
      <c r="D39" s="84"/>
      <c r="E39" s="84"/>
      <c r="F39" s="84"/>
      <c r="G39" s="84"/>
      <c r="H39" s="85"/>
    </row>
    <row r="40" spans="2:8" ht="12.75">
      <c r="B40" s="58" t="s">
        <v>13</v>
      </c>
      <c r="C40" s="77" t="s">
        <v>34</v>
      </c>
      <c r="D40" s="78"/>
      <c r="E40" s="78"/>
      <c r="F40" s="78"/>
      <c r="G40" s="78"/>
      <c r="H40" s="79"/>
    </row>
    <row r="41" spans="2:8" ht="12.75">
      <c r="B41" s="58" t="s">
        <v>9</v>
      </c>
      <c r="C41" s="77" t="s">
        <v>35</v>
      </c>
      <c r="D41" s="78"/>
      <c r="E41" s="78"/>
      <c r="F41" s="78"/>
      <c r="G41" s="78"/>
      <c r="H41" s="79"/>
    </row>
    <row r="42" spans="1:8" ht="12.75">
      <c r="A42" s="40"/>
      <c r="B42" s="58" t="s">
        <v>15</v>
      </c>
      <c r="C42" s="77" t="s">
        <v>36</v>
      </c>
      <c r="D42" s="78"/>
      <c r="E42" s="78"/>
      <c r="F42" s="78"/>
      <c r="G42" s="78"/>
      <c r="H42" s="79"/>
    </row>
    <row r="43" spans="1:8" ht="12.75">
      <c r="A43" s="40"/>
      <c r="B43" s="58" t="s">
        <v>21</v>
      </c>
      <c r="C43" s="77" t="s">
        <v>37</v>
      </c>
      <c r="D43" s="78"/>
      <c r="E43" s="78"/>
      <c r="F43" s="78"/>
      <c r="G43" s="78"/>
      <c r="H43" s="79"/>
    </row>
    <row r="44" spans="1:8" ht="12.75">
      <c r="A44" s="40"/>
      <c r="B44" s="58" t="s">
        <v>48</v>
      </c>
      <c r="C44" s="60" t="s">
        <v>49</v>
      </c>
      <c r="D44" s="61"/>
      <c r="E44" s="61"/>
      <c r="F44" s="61"/>
      <c r="G44" s="61"/>
      <c r="H44" s="62"/>
    </row>
    <row r="45" spans="1:8" ht="13.5" thickBot="1">
      <c r="A45" s="40"/>
      <c r="B45" s="59" t="s">
        <v>30</v>
      </c>
      <c r="C45" s="86" t="s">
        <v>40</v>
      </c>
      <c r="D45" s="87"/>
      <c r="E45" s="87"/>
      <c r="F45" s="87"/>
      <c r="G45" s="87"/>
      <c r="H45" s="88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2:H42"/>
    <mergeCell ref="C43:H43"/>
    <mergeCell ref="C45:H45"/>
    <mergeCell ref="B38:H38"/>
    <mergeCell ref="C39:H39"/>
    <mergeCell ref="C40:H40"/>
    <mergeCell ref="C41:H41"/>
    <mergeCell ref="B7:F7"/>
    <mergeCell ref="G7:K7"/>
    <mergeCell ref="L7:P7"/>
    <mergeCell ref="A5:S5"/>
    <mergeCell ref="A1:S1"/>
    <mergeCell ref="A2:S2"/>
    <mergeCell ref="A3:S3"/>
    <mergeCell ref="A4:S4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J41" sqref="J41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9.421875" style="0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9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2.75">
      <c r="A2" s="89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2.75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5" customHeight="1">
      <c r="A4" s="90" t="s">
        <v>55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19" ht="15.75" customHeight="1">
      <c r="A5" s="89" t="s">
        <v>16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91" t="s">
        <v>38</v>
      </c>
      <c r="C7" s="92"/>
      <c r="D7" s="92"/>
      <c r="E7" s="92"/>
      <c r="F7" s="93"/>
      <c r="G7" s="91" t="s">
        <v>1</v>
      </c>
      <c r="H7" s="92"/>
      <c r="I7" s="92"/>
      <c r="J7" s="92"/>
      <c r="K7" s="93"/>
      <c r="L7" s="94" t="s">
        <v>12</v>
      </c>
      <c r="M7" s="95"/>
      <c r="N7" s="95"/>
      <c r="O7" s="95"/>
      <c r="P7" s="96"/>
      <c r="T7" s="2"/>
    </row>
    <row r="8" spans="2:20" ht="12.75">
      <c r="B8" s="19"/>
      <c r="C8" s="8" t="s">
        <v>4</v>
      </c>
      <c r="D8" s="9" t="s">
        <v>18</v>
      </c>
      <c r="E8" s="7" t="s">
        <v>5</v>
      </c>
      <c r="F8" s="27" t="s">
        <v>3</v>
      </c>
      <c r="G8" s="19"/>
      <c r="H8" s="7" t="s">
        <v>4</v>
      </c>
      <c r="I8" s="9" t="s">
        <v>18</v>
      </c>
      <c r="J8" s="7" t="s">
        <v>5</v>
      </c>
      <c r="K8" s="27" t="s">
        <v>3</v>
      </c>
      <c r="L8" s="7"/>
      <c r="M8" s="7" t="s">
        <v>4</v>
      </c>
      <c r="N8" s="9" t="s">
        <v>18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17</v>
      </c>
      <c r="D9" s="9" t="s">
        <v>17</v>
      </c>
      <c r="E9" s="36" t="s">
        <v>24</v>
      </c>
      <c r="F9" s="28" t="s">
        <v>22</v>
      </c>
      <c r="G9" s="11" t="s">
        <v>2</v>
      </c>
      <c r="H9" s="11" t="s">
        <v>17</v>
      </c>
      <c r="I9" s="9" t="s">
        <v>17</v>
      </c>
      <c r="J9" s="36" t="s">
        <v>24</v>
      </c>
      <c r="K9" s="28" t="s">
        <v>22</v>
      </c>
      <c r="L9" s="10" t="s">
        <v>19</v>
      </c>
      <c r="M9" s="10" t="s">
        <v>17</v>
      </c>
      <c r="N9" s="9" t="s">
        <v>17</v>
      </c>
      <c r="O9" s="36" t="s">
        <v>24</v>
      </c>
      <c r="P9" s="28" t="s">
        <v>22</v>
      </c>
    </row>
    <row r="10" spans="2:16" ht="13.5" thickBot="1">
      <c r="B10" s="13"/>
      <c r="C10" s="14"/>
      <c r="D10" s="16"/>
      <c r="E10" s="22" t="s">
        <v>31</v>
      </c>
      <c r="F10" s="33">
        <v>41275</v>
      </c>
      <c r="G10" s="15"/>
      <c r="H10" s="15"/>
      <c r="I10" s="16"/>
      <c r="J10" s="22" t="s">
        <v>31</v>
      </c>
      <c r="K10" s="33">
        <f>F10</f>
        <v>41275</v>
      </c>
      <c r="L10" s="13"/>
      <c r="M10" s="13"/>
      <c r="N10" s="16"/>
      <c r="O10" s="22" t="s">
        <v>31</v>
      </c>
      <c r="P10" s="33">
        <f>F10</f>
        <v>41275</v>
      </c>
    </row>
    <row r="11" spans="2:16" ht="12.75">
      <c r="B11" s="7" t="s">
        <v>6</v>
      </c>
      <c r="C11" s="30">
        <v>1</v>
      </c>
      <c r="D11" s="17">
        <v>930.9</v>
      </c>
      <c r="E11" s="18">
        <f aca="true" t="shared" si="0" ref="E11:E17">D11/$D$18</f>
        <v>0.06910092342409216</v>
      </c>
      <c r="F11" s="17">
        <f>D11+luglio!F11</f>
        <v>10841.15</v>
      </c>
      <c r="G11" s="47" t="s">
        <v>6</v>
      </c>
      <c r="H11" s="30">
        <v>1</v>
      </c>
      <c r="I11" s="17">
        <v>930.9</v>
      </c>
      <c r="J11" s="18">
        <f>I11/$I$18</f>
        <v>0.06910092342409216</v>
      </c>
      <c r="K11" s="17">
        <f>I11+luglio!K11</f>
        <v>83353.15</v>
      </c>
      <c r="L11" s="38">
        <v>908</v>
      </c>
      <c r="M11" s="30">
        <v>4</v>
      </c>
      <c r="N11" s="17">
        <v>8950.9</v>
      </c>
      <c r="O11" s="18">
        <f>N11/$N$18</f>
        <v>0.6644273879865792</v>
      </c>
      <c r="P11" s="17">
        <f>N11+luglio!P11</f>
        <v>97830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>D12+luglio!F12</f>
        <v>9450.39</v>
      </c>
      <c r="G12" s="12" t="s">
        <v>7</v>
      </c>
      <c r="H12" s="31">
        <v>3</v>
      </c>
      <c r="I12" s="20">
        <v>8020</v>
      </c>
      <c r="J12" s="21">
        <f>I12/$I$18</f>
        <v>0.595326464562487</v>
      </c>
      <c r="K12" s="20">
        <f>I12+luglio!K12</f>
        <v>18564.1</v>
      </c>
      <c r="L12" s="39">
        <v>198</v>
      </c>
      <c r="M12" s="31">
        <v>3</v>
      </c>
      <c r="N12" s="20">
        <v>3290.7</v>
      </c>
      <c r="O12" s="21">
        <f>N12/$N$18</f>
        <v>0.2442694260518424</v>
      </c>
      <c r="P12" s="20">
        <f>N12+luglio!P12</f>
        <v>47468.903999999995</v>
      </c>
    </row>
    <row r="13" spans="2:16" ht="12.75">
      <c r="B13" s="10" t="s">
        <v>9</v>
      </c>
      <c r="C13" s="31">
        <v>6</v>
      </c>
      <c r="D13" s="20">
        <v>11627</v>
      </c>
      <c r="E13" s="21">
        <f t="shared" si="0"/>
        <v>0.863074913150628</v>
      </c>
      <c r="F13" s="20">
        <f>D13+luglio!F13</f>
        <v>139312.75</v>
      </c>
      <c r="G13" s="12" t="s">
        <v>8</v>
      </c>
      <c r="H13" s="31">
        <v>2</v>
      </c>
      <c r="I13" s="20">
        <v>3127</v>
      </c>
      <c r="J13" s="21">
        <f>I13/$I$18</f>
        <v>0.23211793699337865</v>
      </c>
      <c r="K13" s="20">
        <f>I13+luglio!K13</f>
        <v>75467.64</v>
      </c>
      <c r="L13" s="9" t="s">
        <v>32</v>
      </c>
      <c r="M13" s="31">
        <v>2</v>
      </c>
      <c r="N13" s="20">
        <v>1230</v>
      </c>
      <c r="O13" s="21">
        <f>N13/$N$18</f>
        <v>0.09130318596157844</v>
      </c>
      <c r="P13" s="20">
        <f>N13+luglio!P13</f>
        <v>54277.5</v>
      </c>
    </row>
    <row r="14" spans="2:16" ht="12.75">
      <c r="B14" s="10" t="s">
        <v>15</v>
      </c>
      <c r="C14" s="31">
        <v>0</v>
      </c>
      <c r="D14" s="20">
        <v>0</v>
      </c>
      <c r="E14" s="21">
        <f t="shared" si="0"/>
        <v>0</v>
      </c>
      <c r="F14" s="20">
        <f>D14+luglio!F14</f>
        <v>11394.75</v>
      </c>
      <c r="G14" s="12" t="s">
        <v>10</v>
      </c>
      <c r="H14" s="34">
        <v>3</v>
      </c>
      <c r="I14" s="20">
        <v>1393.7</v>
      </c>
      <c r="J14" s="21">
        <f>I14/$I$18</f>
        <v>0.10345467502004216</v>
      </c>
      <c r="K14" s="20">
        <f>I14+luglio!K14</f>
        <v>22191.514</v>
      </c>
      <c r="L14" s="37"/>
      <c r="M14" s="31"/>
      <c r="N14" s="20"/>
      <c r="O14" s="32"/>
      <c r="P14" s="20"/>
    </row>
    <row r="15" spans="2:16" ht="12.75">
      <c r="B15" s="10" t="s">
        <v>21</v>
      </c>
      <c r="C15" s="31">
        <v>1</v>
      </c>
      <c r="D15" s="20">
        <v>750</v>
      </c>
      <c r="E15" s="21">
        <f t="shared" si="0"/>
        <v>0.05567267436681612</v>
      </c>
      <c r="F15" s="20">
        <f>D15+luglio!F15</f>
        <v>22862.35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48</v>
      </c>
      <c r="C16" s="31">
        <v>0</v>
      </c>
      <c r="D16" s="20">
        <v>0</v>
      </c>
      <c r="E16" s="21">
        <f t="shared" si="0"/>
        <v>0</v>
      </c>
      <c r="F16" s="20">
        <f>D16+luglio!F16</f>
        <v>1983.75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30</v>
      </c>
      <c r="C17" s="31">
        <v>1</v>
      </c>
      <c r="D17" s="20">
        <v>163.7</v>
      </c>
      <c r="E17" s="56">
        <f t="shared" si="0"/>
        <v>0.01215148905846373</v>
      </c>
      <c r="F17" s="15">
        <f>D17+luglio!F17</f>
        <v>3731.2639999999997</v>
      </c>
      <c r="G17" s="35"/>
      <c r="H17" s="34"/>
      <c r="I17" s="29"/>
      <c r="J17" s="21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9</v>
      </c>
      <c r="D18" s="43">
        <f>SUM(D11:D17)</f>
        <v>13471.6</v>
      </c>
      <c r="E18" s="53">
        <f>SUM(E11:E17)</f>
        <v>1</v>
      </c>
      <c r="F18" s="54">
        <f>SUM(F11:F17)</f>
        <v>199576.404</v>
      </c>
      <c r="G18" s="42" t="s">
        <v>3</v>
      </c>
      <c r="H18" s="43">
        <f>SUM(H11:H14)</f>
        <v>9</v>
      </c>
      <c r="I18" s="43">
        <f>SUM(I11:I14)</f>
        <v>13471.6</v>
      </c>
      <c r="J18" s="50">
        <f>SUM(J11:J14)</f>
        <v>0.9999999999999999</v>
      </c>
      <c r="K18" s="54">
        <f>SUM(K11:K14)</f>
        <v>199576.404</v>
      </c>
      <c r="L18" s="42" t="s">
        <v>3</v>
      </c>
      <c r="M18" s="42">
        <f>SUM(M10:M15)</f>
        <v>9</v>
      </c>
      <c r="N18" s="43">
        <f>SUM(N11:N13)</f>
        <v>13471.599999999999</v>
      </c>
      <c r="O18" s="50">
        <f>SUM(O11:O13)</f>
        <v>1</v>
      </c>
      <c r="P18" s="54">
        <f>SUM(P11:P13)</f>
        <v>199576.40399999998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80" t="s">
        <v>39</v>
      </c>
      <c r="C38" s="81"/>
      <c r="D38" s="81"/>
      <c r="E38" s="81"/>
      <c r="F38" s="81"/>
      <c r="G38" s="81"/>
      <c r="H38" s="82"/>
    </row>
    <row r="39" spans="2:8" ht="12.75">
      <c r="B39" s="57" t="s">
        <v>6</v>
      </c>
      <c r="C39" s="83" t="s">
        <v>33</v>
      </c>
      <c r="D39" s="84"/>
      <c r="E39" s="84"/>
      <c r="F39" s="84"/>
      <c r="G39" s="84"/>
      <c r="H39" s="85"/>
    </row>
    <row r="40" spans="2:8" ht="12.75">
      <c r="B40" s="58" t="s">
        <v>13</v>
      </c>
      <c r="C40" s="77" t="s">
        <v>34</v>
      </c>
      <c r="D40" s="78"/>
      <c r="E40" s="78"/>
      <c r="F40" s="78"/>
      <c r="G40" s="78"/>
      <c r="H40" s="79"/>
    </row>
    <row r="41" spans="2:8" ht="12.75">
      <c r="B41" s="58" t="s">
        <v>9</v>
      </c>
      <c r="C41" s="77" t="s">
        <v>35</v>
      </c>
      <c r="D41" s="78"/>
      <c r="E41" s="78"/>
      <c r="F41" s="78"/>
      <c r="G41" s="78"/>
      <c r="H41" s="79"/>
    </row>
    <row r="42" spans="1:8" ht="12.75">
      <c r="A42" s="40"/>
      <c r="B42" s="58" t="s">
        <v>15</v>
      </c>
      <c r="C42" s="77" t="s">
        <v>36</v>
      </c>
      <c r="D42" s="78"/>
      <c r="E42" s="78"/>
      <c r="F42" s="78"/>
      <c r="G42" s="78"/>
      <c r="H42" s="79"/>
    </row>
    <row r="43" spans="1:8" ht="12.75">
      <c r="A43" s="40"/>
      <c r="B43" s="58" t="s">
        <v>21</v>
      </c>
      <c r="C43" s="77" t="s">
        <v>37</v>
      </c>
      <c r="D43" s="78"/>
      <c r="E43" s="78"/>
      <c r="F43" s="78"/>
      <c r="G43" s="78"/>
      <c r="H43" s="79"/>
    </row>
    <row r="44" spans="1:8" ht="12.75">
      <c r="A44" s="40"/>
      <c r="B44" s="58" t="s">
        <v>48</v>
      </c>
      <c r="C44" s="60" t="s">
        <v>49</v>
      </c>
      <c r="D44" s="61"/>
      <c r="E44" s="61"/>
      <c r="F44" s="61"/>
      <c r="G44" s="61"/>
      <c r="H44" s="62"/>
    </row>
    <row r="45" spans="1:8" ht="13.5" thickBot="1">
      <c r="A45" s="40"/>
      <c r="B45" s="59" t="s">
        <v>30</v>
      </c>
      <c r="C45" s="86" t="s">
        <v>40</v>
      </c>
      <c r="D45" s="87"/>
      <c r="E45" s="87"/>
      <c r="F45" s="87"/>
      <c r="G45" s="87"/>
      <c r="H45" s="88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A1:S1"/>
    <mergeCell ref="A2:S2"/>
    <mergeCell ref="A3:S3"/>
    <mergeCell ref="A4:S4"/>
    <mergeCell ref="B7:F7"/>
    <mergeCell ref="G7:K7"/>
    <mergeCell ref="L7:P7"/>
    <mergeCell ref="A5:S5"/>
    <mergeCell ref="C42:H42"/>
    <mergeCell ref="C43:H43"/>
    <mergeCell ref="C45:H45"/>
    <mergeCell ref="B38:H38"/>
    <mergeCell ref="C39:H39"/>
    <mergeCell ref="C40:H40"/>
    <mergeCell ref="C41:H41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2012-06-04T14:29:16Z</cp:lastPrinted>
  <dcterms:created xsi:type="dcterms:W3CDTF">2002-01-25T10:43:50Z</dcterms:created>
  <dcterms:modified xsi:type="dcterms:W3CDTF">2014-01-16T14:14:00Z</dcterms:modified>
  <cp:category/>
  <cp:version/>
  <cp:contentType/>
  <cp:contentStatus/>
</cp:coreProperties>
</file>