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900" windowWidth="5955" windowHeight="4575" tabRatio="919" activeTab="15"/>
  </bookViews>
  <sheets>
    <sheet name="gennaio" sheetId="1" r:id="rId1"/>
    <sheet name="febbraio" sheetId="2" r:id="rId2"/>
    <sheet name="marzo" sheetId="3" r:id="rId3"/>
    <sheet name="aprile" sheetId="4" r:id="rId4"/>
    <sheet name="maggio1" sheetId="5" r:id="rId5"/>
    <sheet name="maggio2" sheetId="6" r:id="rId6"/>
    <sheet name="giugno1" sheetId="7" r:id="rId7"/>
    <sheet name="giugno2" sheetId="8" r:id="rId8"/>
    <sheet name="luglio" sheetId="9" r:id="rId9"/>
    <sheet name="agosto" sheetId="10" r:id="rId10"/>
    <sheet name="settembre" sheetId="11" r:id="rId11"/>
    <sheet name="ottobre1" sheetId="12" r:id="rId12"/>
    <sheet name="ottobre2" sheetId="13" r:id="rId13"/>
    <sheet name="novembre" sheetId="14" r:id="rId14"/>
    <sheet name="dicembre" sheetId="15" r:id="rId15"/>
    <sheet name="TOTALI" sheetId="16" r:id="rId16"/>
  </sheets>
  <definedNames/>
  <calcPr fullCalcOnLoad="1"/>
</workbook>
</file>

<file path=xl/sharedStrings.xml><?xml version="1.0" encoding="utf-8"?>
<sst xmlns="http://schemas.openxmlformats.org/spreadsheetml/2006/main" count="1080" uniqueCount="63">
  <si>
    <t xml:space="preserve">II.CC. </t>
  </si>
  <si>
    <t>PROVINCIA (2)</t>
  </si>
  <si>
    <t>PROV.</t>
  </si>
  <si>
    <t>TOT.</t>
  </si>
  <si>
    <t>N.</t>
  </si>
  <si>
    <t>%</t>
  </si>
  <si>
    <t>TS</t>
  </si>
  <si>
    <t>GO</t>
  </si>
  <si>
    <t>UD</t>
  </si>
  <si>
    <t>MC</t>
  </si>
  <si>
    <t>PN</t>
  </si>
  <si>
    <t>L.8/70</t>
  </si>
  <si>
    <t>LEGGI (3)</t>
  </si>
  <si>
    <t>FC</t>
  </si>
  <si>
    <t>DOCUMENTAZIONE STATISTICA</t>
  </si>
  <si>
    <t>(importi in migliaia di EURO)</t>
  </si>
  <si>
    <t>nel mese</t>
  </si>
  <si>
    <t>Importi</t>
  </si>
  <si>
    <t xml:space="preserve">LEGGI </t>
  </si>
  <si>
    <t>LEGGI</t>
  </si>
  <si>
    <t>BCC</t>
  </si>
  <si>
    <t>IMP. DA</t>
  </si>
  <si>
    <t>EVIDENZA PER ISTITUTI CONVENZIONATI (II.CC.), PROVINCIA (PROV.)  E DATORI DI FONDI (LEGGI)</t>
  </si>
  <si>
    <t>nel</t>
  </si>
  <si>
    <t xml:space="preserve">N° totale </t>
  </si>
  <si>
    <t>N°totale</t>
  </si>
  <si>
    <t>totali nel</t>
  </si>
  <si>
    <t>L.198/76</t>
  </si>
  <si>
    <t>sul totale</t>
  </si>
  <si>
    <t>CIV</t>
  </si>
  <si>
    <t>mese</t>
  </si>
  <si>
    <t>L. 8/70</t>
  </si>
  <si>
    <t>Unicredit Spa</t>
  </si>
  <si>
    <t>Cassa di Risparmio del FVG Spa</t>
  </si>
  <si>
    <t>Banca Mediocredito del FVG Spa</t>
  </si>
  <si>
    <t>Federazione delle Banche di Credito Cooperativo del FVG</t>
  </si>
  <si>
    <t>ISTITUTI (1)*</t>
  </si>
  <si>
    <t>*ISTITUTI</t>
  </si>
  <si>
    <t>Banca di Cividale Spa</t>
  </si>
  <si>
    <t>FR</t>
  </si>
  <si>
    <t>Banca Popolare Friuladria Spa</t>
  </si>
  <si>
    <t>MPS</t>
  </si>
  <si>
    <t>Banca Monte dei Paschi di Siena</t>
  </si>
  <si>
    <t>Concessioni deliberate nel 2015 per Istituto*</t>
  </si>
  <si>
    <t>SITUAZIONE AL - POST RN CO N.1 DEL 26.01.2015</t>
  </si>
  <si>
    <t>SITUAZIONE AL - POST RN CO N.2 DEL 23.02.2015</t>
  </si>
  <si>
    <t>SITUAZIONE AL - POST RN CO N.3 DEL 23.03.2015</t>
  </si>
  <si>
    <t>CONCESSIONI DI MUTUO DELIBERATE DAL COMITATO F.R.I.E. NEL 2015</t>
  </si>
  <si>
    <t>Concessioni deliberate nel 2015 per Provincia</t>
  </si>
  <si>
    <t>Concessioni deliberate nel 2015 per Leggi</t>
  </si>
  <si>
    <t>SITUAZIONE AL - POST RN CO N.4 DEL 13.04.2015</t>
  </si>
  <si>
    <t>SITUAZIONE AL - POST RN CO N.5 DEL 06.05.2015</t>
  </si>
  <si>
    <t>SITUAZIONE AL - POST RN CO N.6 DEL 25.05.2015</t>
  </si>
  <si>
    <t>SITUAZIONE AL - POST RN CO N.7 DEL 15.06.2015</t>
  </si>
  <si>
    <t>SITUAZIONE AL - POST RN CO N.8 DEL 29.06.2015</t>
  </si>
  <si>
    <t>SITUAZIONE AL - POST RN CO N. 9 DEL 20.07.2015</t>
  </si>
  <si>
    <t>SITUAZIONE AL - POST RN CO N. 10 DEL 05.08.2015</t>
  </si>
  <si>
    <t>SITUAZIONE AL - POST RN CO N. 11 DEL 14.09.2015</t>
  </si>
  <si>
    <t>SITUAZIONE AL - POST RN CO N. 12 DEL 05.10.2015</t>
  </si>
  <si>
    <t>SITUAZIONE AL - POST RN CO N. 13 DEL 27.11.2015</t>
  </si>
  <si>
    <t>SITUAZIONE AL - POST RN CO N. 14 DEL 23.11.2015</t>
  </si>
  <si>
    <t>SITUAZIONE AL - POST RN CO N. 17 DEL 14.12.2015</t>
  </si>
  <si>
    <t>RIEPILOGO SITUAZIONE AL 31.12.2015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</si>
</sst>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%"/>
    <numFmt numFmtId="172" formatCode="dd/mm/yy"/>
    <numFmt numFmtId="173" formatCode="0.000%"/>
    <numFmt numFmtId="174" formatCode="0.0000%"/>
    <numFmt numFmtId="175" formatCode="#,##0.0;[Red]\-#,##0.0"/>
    <numFmt numFmtId="176" formatCode="#,##0.0"/>
    <numFmt numFmtId="177" formatCode="0.000"/>
    <numFmt numFmtId="178" formatCode="#,##0.000"/>
    <numFmt numFmtId="179" formatCode="#,##0.0000"/>
    <numFmt numFmtId="180" formatCode="#,##0.000;[Red]\-#,##0.000"/>
    <numFmt numFmtId="181" formatCode="#,##0.0000;[Red]\-#,##0.00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sz val="11"/>
      <name val="Arial"/>
      <family val="0"/>
    </font>
    <font>
      <sz val="10.5"/>
      <name val="Arial"/>
      <family val="0"/>
    </font>
    <font>
      <sz val="9"/>
      <name val="Arial"/>
      <family val="2"/>
    </font>
    <font>
      <b/>
      <sz val="8.5"/>
      <name val="Arial"/>
      <family val="2"/>
    </font>
    <font>
      <b/>
      <sz val="10.5"/>
      <name val="Arial"/>
      <family val="2"/>
    </font>
    <font>
      <sz val="11.75"/>
      <name val="Arial"/>
      <family val="0"/>
    </font>
    <font>
      <b/>
      <sz val="10.25"/>
      <name val="Arial"/>
      <family val="2"/>
    </font>
    <font>
      <sz val="10"/>
      <name val="Tahoma"/>
      <family val="2"/>
    </font>
    <font>
      <u val="single"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8.25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.25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70" fontId="0" fillId="0" borderId="0" xfId="0" applyNumberFormat="1" applyAlignment="1">
      <alignment/>
    </xf>
    <xf numFmtId="3" fontId="0" fillId="0" borderId="0" xfId="0" applyNumberFormat="1" applyAlignment="1">
      <alignment horizontal="centerContinuous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3" fontId="14" fillId="0" borderId="4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171" fontId="15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171" fontId="15" fillId="0" borderId="4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3" fontId="16" fillId="0" borderId="0" xfId="0" applyNumberFormat="1" applyFont="1" applyAlignment="1">
      <alignment/>
    </xf>
    <xf numFmtId="0" fontId="17" fillId="0" borderId="1" xfId="0" applyFont="1" applyBorder="1" applyAlignment="1">
      <alignment horizontal="center"/>
    </xf>
    <xf numFmtId="3" fontId="17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71" fontId="15" fillId="0" borderId="3" xfId="0" applyNumberFormat="1" applyFont="1" applyBorder="1" applyAlignment="1">
      <alignment horizontal="center"/>
    </xf>
    <xf numFmtId="172" fontId="17" fillId="0" borderId="4" xfId="0" applyNumberFormat="1" applyFont="1" applyBorder="1" applyAlignment="1">
      <alignment horizontal="center"/>
    </xf>
    <xf numFmtId="3" fontId="15" fillId="0" borderId="8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165" fontId="14" fillId="0" borderId="2" xfId="0" applyNumberFormat="1" applyFont="1" applyBorder="1" applyAlignment="1">
      <alignment horizontal="center"/>
    </xf>
    <xf numFmtId="165" fontId="14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4" fillId="0" borderId="9" xfId="0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40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71" fontId="15" fillId="0" borderId="0" xfId="0" applyNumberFormat="1" applyFont="1" applyBorder="1" applyAlignment="1">
      <alignment horizontal="center"/>
    </xf>
    <xf numFmtId="3" fontId="14" fillId="0" borderId="2" xfId="0" applyNumberFormat="1" applyFont="1" applyBorder="1" applyAlignment="1">
      <alignment horizontal="center"/>
    </xf>
    <xf numFmtId="171" fontId="15" fillId="0" borderId="10" xfId="0" applyNumberFormat="1" applyFont="1" applyBorder="1" applyAlignment="1">
      <alignment horizontal="center"/>
    </xf>
    <xf numFmtId="171" fontId="15" fillId="0" borderId="11" xfId="0" applyNumberFormat="1" applyFont="1" applyBorder="1" applyAlignment="1">
      <alignment horizontal="center"/>
    </xf>
    <xf numFmtId="171" fontId="14" fillId="0" borderId="9" xfId="0" applyNumberFormat="1" applyFont="1" applyBorder="1" applyAlignment="1">
      <alignment horizontal="center"/>
    </xf>
    <xf numFmtId="171" fontId="15" fillId="0" borderId="12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0" fontId="14" fillId="0" borderId="9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71" fontId="15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4" fontId="12" fillId="0" borderId="0" xfId="0" applyNumberFormat="1" applyFont="1" applyAlignment="1">
      <alignment/>
    </xf>
    <xf numFmtId="171" fontId="15" fillId="0" borderId="13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3" fontId="15" fillId="0" borderId="5" xfId="0" applyNumberFormat="1" applyFont="1" applyFill="1" applyBorder="1" applyAlignment="1">
      <alignment horizontal="center"/>
    </xf>
    <xf numFmtId="178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5" fillId="0" borderId="8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3" fontId="14" fillId="0" borderId="9" xfId="0" applyNumberFormat="1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6" xfId="0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14" fillId="0" borderId="16" xfId="0" applyNumberFormat="1" applyFont="1" applyBorder="1" applyAlignment="1">
      <alignment horizontal="center"/>
    </xf>
    <xf numFmtId="3" fontId="14" fillId="0" borderId="17" xfId="0" applyNumberFormat="1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" xfId="0" applyBorder="1" applyAlignment="1">
      <alignment horizontal="left"/>
    </xf>
    <xf numFmtId="0" fontId="16" fillId="0" borderId="9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232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75"/>
          <c:y val="0.36125"/>
          <c:w val="0.685"/>
          <c:h val="0.41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gennaio!$B$11:$B$17</c:f>
              <c:strCache/>
            </c:strRef>
          </c:cat>
          <c:val>
            <c:numRef>
              <c:f>gennaio!$F$11:$F$17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75"/>
          <c:y val="0.36125"/>
          <c:w val="0.685"/>
          <c:h val="0.4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aprile!$B$11:$B$17</c:f>
              <c:strCache/>
            </c:strRef>
          </c:cat>
          <c:val>
            <c:numRef>
              <c:f>aprile!$F$11:$F$17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aprile!$L$11:$L$13</c:f>
              <c:strCache/>
            </c:strRef>
          </c:cat>
          <c:val>
            <c:numRef>
              <c:f>aprile!$P$11:$P$13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625"/>
          <c:w val="0.75625"/>
          <c:h val="0.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aprile!$G$11:$G$14</c:f>
              <c:strCache/>
            </c:strRef>
          </c:cat>
          <c:val>
            <c:numRef>
              <c:f>aprile!$K$11:$K$14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75"/>
          <c:y val="0.36125"/>
          <c:w val="0.685"/>
          <c:h val="0.4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maggio1!$B$11:$B$17</c:f>
              <c:strCache/>
            </c:strRef>
          </c:cat>
          <c:val>
            <c:numRef>
              <c:f>maggio1!$F$11:$F$17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maggio1!$L$11:$L$13</c:f>
              <c:strCache/>
            </c:strRef>
          </c:cat>
          <c:val>
            <c:numRef>
              <c:f>maggio1!$P$11:$P$13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625"/>
          <c:w val="0.75625"/>
          <c:h val="0.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maggio1!$G$11:$G$14</c:f>
              <c:strCache/>
            </c:strRef>
          </c:cat>
          <c:val>
            <c:numRef>
              <c:f>maggio1!$K$11:$K$14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75"/>
          <c:y val="0.36125"/>
          <c:w val="0.685"/>
          <c:h val="0.4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maggio2!$B$11:$B$17</c:f>
              <c:strCache/>
            </c:strRef>
          </c:cat>
          <c:val>
            <c:numRef>
              <c:f>maggio2!$F$11:$F$17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maggio2!$L$11:$L$13</c:f>
              <c:strCache/>
            </c:strRef>
          </c:cat>
          <c:val>
            <c:numRef>
              <c:f>maggio2!$P$11:$P$13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625"/>
          <c:w val="0.75625"/>
          <c:h val="0.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maggio2!$G$11:$G$14</c:f>
              <c:strCache/>
            </c:strRef>
          </c:cat>
          <c:val>
            <c:numRef>
              <c:f>maggio2!$K$11:$K$14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75"/>
          <c:y val="0.36125"/>
          <c:w val="0.685"/>
          <c:h val="0.4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giugno1!$B$11:$B$17</c:f>
              <c:strCache/>
            </c:strRef>
          </c:cat>
          <c:val>
            <c:numRef>
              <c:f>giugno1!$F$11:$F$17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gennaio!$L$11:$L$13</c:f>
              <c:strCache/>
            </c:strRef>
          </c:cat>
          <c:val>
            <c:numRef>
              <c:f>gennaio!$P$11:$P$13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giugno1!$L$11:$L$13</c:f>
              <c:strCache/>
            </c:strRef>
          </c:cat>
          <c:val>
            <c:numRef>
              <c:f>giugno1!$P$11:$P$13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625"/>
          <c:w val="0.75625"/>
          <c:h val="0.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giugno1!$G$11:$G$14</c:f>
              <c:strCache/>
            </c:strRef>
          </c:cat>
          <c:val>
            <c:numRef>
              <c:f>giugno1!$K$11:$K$14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75"/>
          <c:y val="0.36125"/>
          <c:w val="0.685"/>
          <c:h val="0.4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giugno2!$B$11:$B$17</c:f>
              <c:strCache/>
            </c:strRef>
          </c:cat>
          <c:val>
            <c:numRef>
              <c:f>giugno2!$F$11:$F$17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giugno2!$L$11:$L$13</c:f>
              <c:strCache/>
            </c:strRef>
          </c:cat>
          <c:val>
            <c:numRef>
              <c:f>giugno2!$P$11:$P$13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625"/>
          <c:w val="0.75625"/>
          <c:h val="0.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giugno2!$G$11:$G$14</c:f>
              <c:strCache/>
            </c:strRef>
          </c:cat>
          <c:val>
            <c:numRef>
              <c:f>giugno2!$K$11:$K$14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75"/>
          <c:y val="0.36125"/>
          <c:w val="0.685"/>
          <c:h val="0.4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luglio!$B$11:$B$17</c:f>
              <c:strCache/>
            </c:strRef>
          </c:cat>
          <c:val>
            <c:numRef>
              <c:f>luglio!$F$11:$F$17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luglio!$L$11:$L$13</c:f>
              <c:strCache/>
            </c:strRef>
          </c:cat>
          <c:val>
            <c:numRef>
              <c:f>luglio!$P$11:$P$13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625"/>
          <c:w val="0.75625"/>
          <c:h val="0.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luglio!$G$11:$G$14</c:f>
              <c:strCache/>
            </c:strRef>
          </c:cat>
          <c:val>
            <c:numRef>
              <c:f>luglio!$K$11:$K$14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75"/>
          <c:y val="0.36125"/>
          <c:w val="0.685"/>
          <c:h val="0.4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agosto!$B$11:$B$17</c:f>
              <c:strCache/>
            </c:strRef>
          </c:cat>
          <c:val>
            <c:numRef>
              <c:f>agosto!$F$11:$F$17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agosto!$L$11:$L$13</c:f>
              <c:strCache/>
            </c:strRef>
          </c:cat>
          <c:val>
            <c:numRef>
              <c:f>agosto!$P$11:$P$13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625"/>
          <c:w val="0.75625"/>
          <c:h val="0.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gennaio!$G$11:$G$14</c:f>
              <c:strCache/>
            </c:strRef>
          </c:cat>
          <c:val>
            <c:numRef>
              <c:f>gennaio!$K$11:$K$14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625"/>
          <c:w val="0.75625"/>
          <c:h val="0.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agosto!$G$11:$G$14</c:f>
              <c:strCache/>
            </c:strRef>
          </c:cat>
          <c:val>
            <c:numRef>
              <c:f>agosto!$K$11:$K$14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75"/>
          <c:y val="0.36125"/>
          <c:w val="0.685"/>
          <c:h val="0.4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settembre!$B$11:$B$17</c:f>
              <c:strCache/>
            </c:strRef>
          </c:cat>
          <c:val>
            <c:numRef>
              <c:f>settembre!$F$11:$F$17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settembre!$L$11:$L$13</c:f>
              <c:strCache/>
            </c:strRef>
          </c:cat>
          <c:val>
            <c:numRef>
              <c:f>settembre!$P$11:$P$13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625"/>
          <c:w val="0.75625"/>
          <c:h val="0.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settembre!$G$11:$G$14</c:f>
              <c:strCache/>
            </c:strRef>
          </c:cat>
          <c:val>
            <c:numRef>
              <c:f>settembre!$K$11:$K$14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75"/>
          <c:y val="0.36125"/>
          <c:w val="0.685"/>
          <c:h val="0.4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ottobre1!$B$11:$B$17</c:f>
              <c:strCache/>
            </c:strRef>
          </c:cat>
          <c:val>
            <c:numRef>
              <c:f>ottobre1!$F$11:$F$17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ottobre1!$L$11:$L$13</c:f>
              <c:strCache/>
            </c:strRef>
          </c:cat>
          <c:val>
            <c:numRef>
              <c:f>ottobre1!$P$11:$P$13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625"/>
          <c:w val="0.75625"/>
          <c:h val="0.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ottobre1!$G$11:$G$14</c:f>
              <c:strCache/>
            </c:strRef>
          </c:cat>
          <c:val>
            <c:numRef>
              <c:f>ottobre1!$K$11:$K$14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75"/>
          <c:y val="0.36125"/>
          <c:w val="0.685"/>
          <c:h val="0.4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ottobre2!$B$11:$B$17</c:f>
              <c:strCache/>
            </c:strRef>
          </c:cat>
          <c:val>
            <c:numRef>
              <c:f>ottobre2!$F$11:$F$17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ottobre2!$L$11:$L$13</c:f>
              <c:strCache/>
            </c:strRef>
          </c:cat>
          <c:val>
            <c:numRef>
              <c:f>ottobre2!$P$11:$P$13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625"/>
          <c:w val="0.75625"/>
          <c:h val="0.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ottobre2!$G$11:$G$14</c:f>
              <c:strCache/>
            </c:strRef>
          </c:cat>
          <c:val>
            <c:numRef>
              <c:f>ottobre2!$K$11:$K$14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75"/>
          <c:y val="0.36"/>
          <c:w val="0.685"/>
          <c:h val="0.417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febbraio!$B$11:$B$17</c:f>
              <c:strCache/>
            </c:strRef>
          </c:cat>
          <c:val>
            <c:numRef>
              <c:f>febbraio!$F$11:$F$17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75"/>
          <c:y val="0.36125"/>
          <c:w val="0.685"/>
          <c:h val="0.4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novembre!$B$11:$B$17</c:f>
              <c:strCache/>
            </c:strRef>
          </c:cat>
          <c:val>
            <c:numRef>
              <c:f>novembre!$F$11:$F$17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novembre!$L$11:$L$13</c:f>
              <c:strCache/>
            </c:strRef>
          </c:cat>
          <c:val>
            <c:numRef>
              <c:f>novembre!$P$11:$P$13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625"/>
          <c:w val="0.75625"/>
          <c:h val="0.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novembre!$G$11:$G$14</c:f>
              <c:strCache/>
            </c:strRef>
          </c:cat>
          <c:val>
            <c:numRef>
              <c:f>novembre!$K$11:$K$14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75"/>
          <c:y val="0.36125"/>
          <c:w val="0.685"/>
          <c:h val="0.4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dicembre!$B$11:$B$17</c:f>
              <c:strCache/>
            </c:strRef>
          </c:cat>
          <c:val>
            <c:numRef>
              <c:f>dicembre!$F$11:$F$17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dicembre!$L$11:$L$13</c:f>
              <c:strCache/>
            </c:strRef>
          </c:cat>
          <c:val>
            <c:numRef>
              <c:f>dicembre!$P$11:$P$13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625"/>
          <c:w val="0.75625"/>
          <c:h val="0.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dicembre!$G$11:$G$14</c:f>
              <c:strCache/>
            </c:strRef>
          </c:cat>
          <c:val>
            <c:numRef>
              <c:f>dicembre!$K$11:$K$14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65"/>
          <c:y val="0.44275"/>
          <c:w val="0.58525"/>
          <c:h val="0.43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TOTALI!$B$11:$B$17</c:f>
              <c:strCache/>
            </c:strRef>
          </c:cat>
          <c:val>
            <c:numRef>
              <c:f>TOTALI!$D$11:$D$17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25"/>
          <c:y val="0.36425"/>
          <c:w val="0.56925"/>
          <c:h val="0.433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TOTALI!$J$11:$J$13</c:f>
              <c:strCache/>
            </c:strRef>
          </c:cat>
          <c:val>
            <c:numRef>
              <c:f>TOTALI!$L$11:$L$13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CONCESSIONI PER PROVINCIA</a:t>
            </a:r>
          </a:p>
        </c:rich>
      </c:tx>
      <c:layout>
        <c:manualLayout>
          <c:xMode val="factor"/>
          <c:yMode val="factor"/>
          <c:x val="-0.00275"/>
          <c:y val="0.008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39125"/>
          <c:w val="0.8385"/>
          <c:h val="0.386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TOTALI!$F$11:$F$14</c:f>
              <c:strCache/>
            </c:strRef>
          </c:cat>
          <c:val>
            <c:numRef>
              <c:f>TOTALI!$H$11:$H$14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febbraio!$L$11:$L$13</c:f>
              <c:strCache/>
            </c:strRef>
          </c:cat>
          <c:val>
            <c:numRef>
              <c:f>febbraio!$P$11:$P$13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625"/>
          <c:w val="0.75625"/>
          <c:h val="0.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febbraio!$G$11:$G$14</c:f>
              <c:strCache/>
            </c:strRef>
          </c:cat>
          <c:val>
            <c:numRef>
              <c:f>febbraio!$K$11:$K$14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75"/>
          <c:y val="0.36125"/>
          <c:w val="0.685"/>
          <c:h val="0.4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marzo!$B$11:$B$17</c:f>
              <c:strCache/>
            </c:strRef>
          </c:cat>
          <c:val>
            <c:numRef>
              <c:f>marzo!$F$11:$F$17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25"/>
          <c:y val="0.3555"/>
          <c:w val="0.62125"/>
          <c:h val="0.447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marzo!$L$11:$L$13</c:f>
              <c:strCache/>
            </c:strRef>
          </c:cat>
          <c:val>
            <c:numRef>
              <c:f>marzo!$P$11:$P$13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5"/>
          <c:y val="0.29625"/>
          <c:w val="0.75625"/>
          <c:h val="0.40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marzo!$G$11:$G$14</c:f>
              <c:strCache/>
            </c:strRef>
          </c:cat>
          <c:val>
            <c:numRef>
              <c:f>marzo!$K$11:$K$14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6</xdr:col>
      <xdr:colOff>228600</xdr:colOff>
      <xdr:row>35</xdr:row>
      <xdr:rowOff>47625</xdr:rowOff>
    </xdr:to>
    <xdr:graphicFrame>
      <xdr:nvGraphicFramePr>
        <xdr:cNvPr id="1" name="Chart 15"/>
        <xdr:cNvGraphicFramePr/>
      </xdr:nvGraphicFramePr>
      <xdr:xfrm>
        <a:off x="133350" y="3209925"/>
        <a:ext cx="36957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3"/>
        <xdr:cNvGraphicFramePr/>
      </xdr:nvGraphicFramePr>
      <xdr:xfrm>
        <a:off x="750570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>
      <xdr:nvGraphicFramePr>
        <xdr:cNvPr id="3" name="Chart 22"/>
        <xdr:cNvGraphicFramePr/>
      </xdr:nvGraphicFramePr>
      <xdr:xfrm>
        <a:off x="3876675" y="3209925"/>
        <a:ext cx="35623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6</xdr:col>
      <xdr:colOff>228600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9925"/>
        <a:ext cx="36957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0570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>
      <xdr:nvGraphicFramePr>
        <xdr:cNvPr id="3" name="Chart 3"/>
        <xdr:cNvGraphicFramePr/>
      </xdr:nvGraphicFramePr>
      <xdr:xfrm>
        <a:off x="3876675" y="3209925"/>
        <a:ext cx="35623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6</xdr:col>
      <xdr:colOff>228600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9925"/>
        <a:ext cx="36957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0570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>
      <xdr:nvGraphicFramePr>
        <xdr:cNvPr id="3" name="Chart 3"/>
        <xdr:cNvGraphicFramePr/>
      </xdr:nvGraphicFramePr>
      <xdr:xfrm>
        <a:off x="3876675" y="3209925"/>
        <a:ext cx="35623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6</xdr:col>
      <xdr:colOff>228600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9925"/>
        <a:ext cx="36957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0570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>
      <xdr:nvGraphicFramePr>
        <xdr:cNvPr id="3" name="Chart 3"/>
        <xdr:cNvGraphicFramePr/>
      </xdr:nvGraphicFramePr>
      <xdr:xfrm>
        <a:off x="3876675" y="3209925"/>
        <a:ext cx="35623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6</xdr:col>
      <xdr:colOff>228600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9925"/>
        <a:ext cx="36957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0570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>
      <xdr:nvGraphicFramePr>
        <xdr:cNvPr id="3" name="Chart 3"/>
        <xdr:cNvGraphicFramePr/>
      </xdr:nvGraphicFramePr>
      <xdr:xfrm>
        <a:off x="3876675" y="3209925"/>
        <a:ext cx="35623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6</xdr:col>
      <xdr:colOff>228600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9925"/>
        <a:ext cx="36957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0570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>
      <xdr:nvGraphicFramePr>
        <xdr:cNvPr id="3" name="Chart 3"/>
        <xdr:cNvGraphicFramePr/>
      </xdr:nvGraphicFramePr>
      <xdr:xfrm>
        <a:off x="3876675" y="3209925"/>
        <a:ext cx="35623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6</xdr:col>
      <xdr:colOff>228600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9925"/>
        <a:ext cx="36957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0570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>
      <xdr:nvGraphicFramePr>
        <xdr:cNvPr id="3" name="Chart 3"/>
        <xdr:cNvGraphicFramePr/>
      </xdr:nvGraphicFramePr>
      <xdr:xfrm>
        <a:off x="3876675" y="3209925"/>
        <a:ext cx="35623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152400</xdr:rowOff>
    </xdr:from>
    <xdr:to>
      <xdr:col>5</xdr:col>
      <xdr:colOff>257175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42875" y="3114675"/>
        <a:ext cx="397192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390525</xdr:colOff>
      <xdr:row>19</xdr:row>
      <xdr:rowOff>9525</xdr:rowOff>
    </xdr:from>
    <xdr:to>
      <xdr:col>16</xdr:col>
      <xdr:colOff>0</xdr:colOff>
      <xdr:row>35</xdr:row>
      <xdr:rowOff>57150</xdr:rowOff>
    </xdr:to>
    <xdr:graphicFrame>
      <xdr:nvGraphicFramePr>
        <xdr:cNvPr id="2" name="Chart 2"/>
        <xdr:cNvGraphicFramePr/>
      </xdr:nvGraphicFramePr>
      <xdr:xfrm>
        <a:off x="7810500" y="3133725"/>
        <a:ext cx="38004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323850</xdr:colOff>
      <xdr:row>18</xdr:row>
      <xdr:rowOff>152400</xdr:rowOff>
    </xdr:from>
    <xdr:to>
      <xdr:col>10</xdr:col>
      <xdr:colOff>285750</xdr:colOff>
      <xdr:row>35</xdr:row>
      <xdr:rowOff>47625</xdr:rowOff>
    </xdr:to>
    <xdr:graphicFrame>
      <xdr:nvGraphicFramePr>
        <xdr:cNvPr id="3" name="Chart 3"/>
        <xdr:cNvGraphicFramePr/>
      </xdr:nvGraphicFramePr>
      <xdr:xfrm>
        <a:off x="4181475" y="3114675"/>
        <a:ext cx="352425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</xdr:row>
      <xdr:rowOff>152400</xdr:rowOff>
    </xdr:from>
    <xdr:to>
      <xdr:col>6</xdr:col>
      <xdr:colOff>228600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0400"/>
        <a:ext cx="36957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0570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>
      <xdr:nvGraphicFramePr>
        <xdr:cNvPr id="3" name="Chart 3"/>
        <xdr:cNvGraphicFramePr/>
      </xdr:nvGraphicFramePr>
      <xdr:xfrm>
        <a:off x="3876675" y="3209925"/>
        <a:ext cx="35623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6</xdr:col>
      <xdr:colOff>228600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9925"/>
        <a:ext cx="36957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0570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>
      <xdr:nvGraphicFramePr>
        <xdr:cNvPr id="3" name="Chart 3"/>
        <xdr:cNvGraphicFramePr/>
      </xdr:nvGraphicFramePr>
      <xdr:xfrm>
        <a:off x="3876675" y="3209925"/>
        <a:ext cx="35623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6</xdr:col>
      <xdr:colOff>228600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9925"/>
        <a:ext cx="36957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0570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>
      <xdr:nvGraphicFramePr>
        <xdr:cNvPr id="3" name="Chart 3"/>
        <xdr:cNvGraphicFramePr/>
      </xdr:nvGraphicFramePr>
      <xdr:xfrm>
        <a:off x="3876675" y="3209925"/>
        <a:ext cx="35623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6</xdr:col>
      <xdr:colOff>228600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9925"/>
        <a:ext cx="36957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0570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>
      <xdr:nvGraphicFramePr>
        <xdr:cNvPr id="3" name="Chart 3"/>
        <xdr:cNvGraphicFramePr/>
      </xdr:nvGraphicFramePr>
      <xdr:xfrm>
        <a:off x="3876675" y="3209925"/>
        <a:ext cx="35623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6</xdr:col>
      <xdr:colOff>228600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9925"/>
        <a:ext cx="36957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0570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>
      <xdr:nvGraphicFramePr>
        <xdr:cNvPr id="3" name="Chart 3"/>
        <xdr:cNvGraphicFramePr/>
      </xdr:nvGraphicFramePr>
      <xdr:xfrm>
        <a:off x="3876675" y="3209925"/>
        <a:ext cx="35623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6</xdr:col>
      <xdr:colOff>228600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9925"/>
        <a:ext cx="36957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0570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>
      <xdr:nvGraphicFramePr>
        <xdr:cNvPr id="3" name="Chart 3"/>
        <xdr:cNvGraphicFramePr/>
      </xdr:nvGraphicFramePr>
      <xdr:xfrm>
        <a:off x="3876675" y="3209925"/>
        <a:ext cx="35623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6</xdr:col>
      <xdr:colOff>228600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9925"/>
        <a:ext cx="36957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0570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>
      <xdr:nvGraphicFramePr>
        <xdr:cNvPr id="3" name="Chart 3"/>
        <xdr:cNvGraphicFramePr/>
      </xdr:nvGraphicFramePr>
      <xdr:xfrm>
        <a:off x="3876675" y="3209925"/>
        <a:ext cx="35623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19</xdr:row>
      <xdr:rowOff>0</xdr:rowOff>
    </xdr:from>
    <xdr:to>
      <xdr:col>6</xdr:col>
      <xdr:colOff>228600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133350" y="3209925"/>
        <a:ext cx="36957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18</xdr:col>
      <xdr:colOff>438150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7505700" y="3209925"/>
        <a:ext cx="33718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19</xdr:row>
      <xdr:rowOff>0</xdr:rowOff>
    </xdr:from>
    <xdr:to>
      <xdr:col>12</xdr:col>
      <xdr:colOff>495300</xdr:colOff>
      <xdr:row>35</xdr:row>
      <xdr:rowOff>38100</xdr:rowOff>
    </xdr:to>
    <xdr:graphicFrame>
      <xdr:nvGraphicFramePr>
        <xdr:cNvPr id="3" name="Chart 3"/>
        <xdr:cNvGraphicFramePr/>
      </xdr:nvGraphicFramePr>
      <xdr:xfrm>
        <a:off x="3876675" y="3209925"/>
        <a:ext cx="35623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K39" sqref="K39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2.75">
      <c r="A2" s="80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2.75">
      <c r="A3" s="80" t="s">
        <v>22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5" customHeight="1">
      <c r="A4" s="81" t="s">
        <v>44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ht="15.75" customHeight="1">
      <c r="A5" s="80" t="s">
        <v>15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82" t="s">
        <v>36</v>
      </c>
      <c r="C7" s="83"/>
      <c r="D7" s="83"/>
      <c r="E7" s="83"/>
      <c r="F7" s="84"/>
      <c r="G7" s="82" t="s">
        <v>1</v>
      </c>
      <c r="H7" s="83"/>
      <c r="I7" s="83"/>
      <c r="J7" s="83"/>
      <c r="K7" s="84"/>
      <c r="L7" s="85" t="s">
        <v>12</v>
      </c>
      <c r="M7" s="86"/>
      <c r="N7" s="86"/>
      <c r="O7" s="86"/>
      <c r="P7" s="87"/>
      <c r="T7" s="2"/>
    </row>
    <row r="8" spans="2:20" ht="12.75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2:16" ht="13.5" thickBot="1">
      <c r="B10" s="13"/>
      <c r="C10" s="14"/>
      <c r="D10" s="16"/>
      <c r="E10" s="22" t="s">
        <v>30</v>
      </c>
      <c r="F10" s="33">
        <v>42005</v>
      </c>
      <c r="G10" s="15"/>
      <c r="H10" s="15"/>
      <c r="I10" s="16"/>
      <c r="J10" s="22" t="s">
        <v>30</v>
      </c>
      <c r="K10" s="33">
        <f>F10</f>
        <v>42005</v>
      </c>
      <c r="L10" s="13"/>
      <c r="M10" s="13"/>
      <c r="N10" s="16"/>
      <c r="O10" s="22" t="s">
        <v>30</v>
      </c>
      <c r="P10" s="33">
        <f>F10</f>
        <v>42005</v>
      </c>
    </row>
    <row r="11" spans="2:16" ht="12.75">
      <c r="B11" s="7" t="s">
        <v>6</v>
      </c>
      <c r="C11" s="30">
        <v>3</v>
      </c>
      <c r="D11" s="17">
        <v>1808</v>
      </c>
      <c r="E11" s="18">
        <f>D11/$D$18</f>
        <v>0.28234559225423594</v>
      </c>
      <c r="F11" s="17">
        <f aca="true" t="shared" si="0" ref="F11:F17">D11</f>
        <v>1808</v>
      </c>
      <c r="G11" s="47" t="s">
        <v>6</v>
      </c>
      <c r="H11" s="30">
        <v>1</v>
      </c>
      <c r="I11" s="17">
        <v>340</v>
      </c>
      <c r="J11" s="18">
        <f>I11/$I$18</f>
        <v>0.053095963145154995</v>
      </c>
      <c r="K11" s="17">
        <f>I11</f>
        <v>340</v>
      </c>
      <c r="L11" s="38">
        <v>908</v>
      </c>
      <c r="M11" s="30">
        <v>2</v>
      </c>
      <c r="N11" s="17">
        <v>1560</v>
      </c>
      <c r="O11" s="18">
        <f>N11/$N$18</f>
        <v>0.24361677207776997</v>
      </c>
      <c r="P11" s="17">
        <f>N11</f>
        <v>1560</v>
      </c>
    </row>
    <row r="12" spans="2:16" ht="12.75">
      <c r="B12" s="10" t="s">
        <v>13</v>
      </c>
      <c r="C12" s="31">
        <v>1</v>
      </c>
      <c r="D12" s="20">
        <v>1140</v>
      </c>
      <c r="E12" s="21">
        <f aca="true" t="shared" si="1" ref="E12:E17">D12/$D$18</f>
        <v>0.17802764113375497</v>
      </c>
      <c r="F12" s="20">
        <f t="shared" si="0"/>
        <v>1140</v>
      </c>
      <c r="G12" s="12" t="s">
        <v>7</v>
      </c>
      <c r="H12" s="31">
        <v>1</v>
      </c>
      <c r="I12" s="20">
        <v>1220</v>
      </c>
      <c r="J12" s="21">
        <f>I12/$I$18</f>
        <v>0.19052080893261497</v>
      </c>
      <c r="K12" s="20">
        <f>I12</f>
        <v>1220</v>
      </c>
      <c r="L12" s="39">
        <v>198</v>
      </c>
      <c r="M12" s="31">
        <v>6</v>
      </c>
      <c r="N12" s="20">
        <v>3703.5</v>
      </c>
      <c r="O12" s="21">
        <f>N12/$N$18</f>
        <v>0.5783555867884751</v>
      </c>
      <c r="P12" s="20">
        <f>N12</f>
        <v>3703.5</v>
      </c>
    </row>
    <row r="13" spans="2:16" ht="12.75">
      <c r="B13" s="10" t="s">
        <v>9</v>
      </c>
      <c r="C13" s="31">
        <v>3</v>
      </c>
      <c r="D13" s="20">
        <v>1357.5</v>
      </c>
      <c r="E13" s="21">
        <f t="shared" si="1"/>
        <v>0.2119934410869056</v>
      </c>
      <c r="F13" s="20">
        <f t="shared" si="0"/>
        <v>1357.5</v>
      </c>
      <c r="G13" s="12" t="s">
        <v>8</v>
      </c>
      <c r="H13" s="31">
        <v>4</v>
      </c>
      <c r="I13" s="20">
        <v>3263</v>
      </c>
      <c r="J13" s="21">
        <f>I13/$I$18</f>
        <v>0.5095650815960022</v>
      </c>
      <c r="K13" s="20">
        <f>I13</f>
        <v>3263</v>
      </c>
      <c r="L13" s="9" t="s">
        <v>31</v>
      </c>
      <c r="M13" s="31">
        <v>1</v>
      </c>
      <c r="N13" s="20">
        <v>1140</v>
      </c>
      <c r="O13" s="21">
        <f>N13/$N$18</f>
        <v>0.17802764113375497</v>
      </c>
      <c r="P13" s="20">
        <f>N13</f>
        <v>1140</v>
      </c>
    </row>
    <row r="14" spans="2:16" ht="12.75">
      <c r="B14" s="10" t="s">
        <v>41</v>
      </c>
      <c r="C14" s="31">
        <v>0</v>
      </c>
      <c r="D14" s="20">
        <v>0</v>
      </c>
      <c r="E14" s="21">
        <f t="shared" si="1"/>
        <v>0</v>
      </c>
      <c r="F14" s="20">
        <f t="shared" si="0"/>
        <v>0</v>
      </c>
      <c r="G14" s="12" t="s">
        <v>10</v>
      </c>
      <c r="H14" s="34">
        <v>3</v>
      </c>
      <c r="I14" s="20">
        <v>1580.5</v>
      </c>
      <c r="J14" s="21">
        <f>I14/$I$18</f>
        <v>0.24681814632622784</v>
      </c>
      <c r="K14" s="20">
        <f>I14</f>
        <v>1580.5</v>
      </c>
      <c r="L14" s="37"/>
      <c r="M14" s="31"/>
      <c r="N14" s="20"/>
      <c r="O14" s="32"/>
      <c r="P14" s="20"/>
    </row>
    <row r="15" spans="2:16" ht="12.75">
      <c r="B15" s="10" t="s">
        <v>20</v>
      </c>
      <c r="C15" s="31">
        <v>2</v>
      </c>
      <c r="D15" s="20">
        <v>2098</v>
      </c>
      <c r="E15" s="21">
        <f t="shared" si="1"/>
        <v>0.32763332552510344</v>
      </c>
      <c r="F15" s="20">
        <f t="shared" si="0"/>
        <v>2098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39</v>
      </c>
      <c r="C16" s="31">
        <v>0</v>
      </c>
      <c r="D16" s="20">
        <v>0</v>
      </c>
      <c r="E16" s="21">
        <f t="shared" si="1"/>
        <v>0</v>
      </c>
      <c r="F16" s="20">
        <f t="shared" si="0"/>
        <v>0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0</v>
      </c>
      <c r="D17" s="20">
        <v>0</v>
      </c>
      <c r="E17" s="56">
        <f t="shared" si="1"/>
        <v>0</v>
      </c>
      <c r="F17" s="15">
        <f t="shared" si="0"/>
        <v>0</v>
      </c>
      <c r="G17" s="35"/>
      <c r="H17" s="34"/>
      <c r="I17" s="29"/>
      <c r="J17" s="56"/>
      <c r="K17" s="20"/>
      <c r="L17" s="37"/>
      <c r="M17" s="31"/>
      <c r="N17" s="20"/>
      <c r="O17" s="32"/>
      <c r="P17" s="20"/>
    </row>
    <row r="18" spans="2:16" ht="13.5" thickBot="1">
      <c r="B18" s="42" t="s">
        <v>3</v>
      </c>
      <c r="C18" s="42">
        <f>SUM(C11:C17)</f>
        <v>9</v>
      </c>
      <c r="D18" s="43">
        <f>SUM(D11:D17)</f>
        <v>6403.5</v>
      </c>
      <c r="E18" s="53">
        <f>SUM(E11:E17)</f>
        <v>1</v>
      </c>
      <c r="F18" s="54">
        <f>SUM(F11:F17)</f>
        <v>6403.5</v>
      </c>
      <c r="G18" s="42" t="s">
        <v>3</v>
      </c>
      <c r="H18" s="43">
        <f>SUM(H11:H14)</f>
        <v>9</v>
      </c>
      <c r="I18" s="43">
        <f>SUM(I11:I14)</f>
        <v>6403.5</v>
      </c>
      <c r="J18" s="50">
        <f>SUM(J11:J14)</f>
        <v>1</v>
      </c>
      <c r="K18" s="43">
        <f>SUM(K11:K14)</f>
        <v>6403.5</v>
      </c>
      <c r="L18" s="42" t="s">
        <v>3</v>
      </c>
      <c r="M18" s="42">
        <f>SUM(M10:M15)</f>
        <v>9</v>
      </c>
      <c r="N18" s="43">
        <f>SUM(N11:N13)</f>
        <v>6403.5</v>
      </c>
      <c r="O18" s="50">
        <f>SUM(O11:O13)</f>
        <v>1</v>
      </c>
      <c r="P18" s="43">
        <f>SUM(P11:P13)</f>
        <v>6403.5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91" t="s">
        <v>37</v>
      </c>
      <c r="C38" s="92"/>
      <c r="D38" s="92"/>
      <c r="E38" s="92"/>
      <c r="F38" s="92"/>
      <c r="G38" s="92"/>
      <c r="H38" s="93"/>
    </row>
    <row r="39" spans="2:8" ht="12.75">
      <c r="B39" s="57" t="s">
        <v>6</v>
      </c>
      <c r="C39" s="94" t="s">
        <v>32</v>
      </c>
      <c r="D39" s="95"/>
      <c r="E39" s="95"/>
      <c r="F39" s="95"/>
      <c r="G39" s="95"/>
      <c r="H39" s="96"/>
    </row>
    <row r="40" spans="2:8" ht="12.75">
      <c r="B40" s="58" t="s">
        <v>13</v>
      </c>
      <c r="C40" s="88" t="s">
        <v>33</v>
      </c>
      <c r="D40" s="89"/>
      <c r="E40" s="89"/>
      <c r="F40" s="89"/>
      <c r="G40" s="89"/>
      <c r="H40" s="90"/>
    </row>
    <row r="41" spans="2:8" ht="12.75">
      <c r="B41" s="58" t="s">
        <v>9</v>
      </c>
      <c r="C41" s="88" t="s">
        <v>34</v>
      </c>
      <c r="D41" s="89"/>
      <c r="E41" s="89"/>
      <c r="F41" s="89"/>
      <c r="G41" s="89"/>
      <c r="H41" s="90"/>
    </row>
    <row r="42" spans="2:8" ht="12.75">
      <c r="B42" s="58" t="s">
        <v>41</v>
      </c>
      <c r="C42" s="88" t="s">
        <v>42</v>
      </c>
      <c r="D42" s="89"/>
      <c r="E42" s="89"/>
      <c r="F42" s="89"/>
      <c r="G42" s="89"/>
      <c r="H42" s="90"/>
    </row>
    <row r="43" spans="1:8" ht="12.75">
      <c r="A43" s="40"/>
      <c r="B43" s="58" t="s">
        <v>20</v>
      </c>
      <c r="C43" s="88" t="s">
        <v>35</v>
      </c>
      <c r="D43" s="89"/>
      <c r="E43" s="89"/>
      <c r="F43" s="89"/>
      <c r="G43" s="89"/>
      <c r="H43" s="90"/>
    </row>
    <row r="44" spans="1:8" ht="12.75">
      <c r="A44" s="40"/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1:8" ht="13.5" thickBot="1">
      <c r="A45" s="40"/>
      <c r="B45" s="59" t="s">
        <v>29</v>
      </c>
      <c r="C45" s="77" t="s">
        <v>38</v>
      </c>
      <c r="D45" s="78"/>
      <c r="E45" s="78"/>
      <c r="F45" s="78"/>
      <c r="G45" s="78"/>
      <c r="H45" s="79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2:H42"/>
    <mergeCell ref="B38:H38"/>
    <mergeCell ref="C39:H39"/>
    <mergeCell ref="C40:H40"/>
    <mergeCell ref="C41:H41"/>
    <mergeCell ref="C45:H45"/>
    <mergeCell ref="A1:S1"/>
    <mergeCell ref="A2:S2"/>
    <mergeCell ref="A3:S3"/>
    <mergeCell ref="A4:S4"/>
    <mergeCell ref="B7:F7"/>
    <mergeCell ref="G7:K7"/>
    <mergeCell ref="L7:P7"/>
    <mergeCell ref="A5:S5"/>
    <mergeCell ref="C43:H43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K40" sqref="K40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2.75">
      <c r="A2" s="80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2.75">
      <c r="A3" s="80" t="s">
        <v>22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5" customHeight="1">
      <c r="A4" s="81" t="s">
        <v>56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ht="15.75" customHeight="1">
      <c r="A5" s="80" t="s">
        <v>15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82" t="s">
        <v>36</v>
      </c>
      <c r="C7" s="83"/>
      <c r="D7" s="83"/>
      <c r="E7" s="83"/>
      <c r="F7" s="84"/>
      <c r="G7" s="82" t="s">
        <v>1</v>
      </c>
      <c r="H7" s="83"/>
      <c r="I7" s="83"/>
      <c r="J7" s="83"/>
      <c r="K7" s="84"/>
      <c r="L7" s="85" t="s">
        <v>12</v>
      </c>
      <c r="M7" s="86"/>
      <c r="N7" s="86"/>
      <c r="O7" s="86"/>
      <c r="P7" s="87"/>
      <c r="T7" s="2"/>
    </row>
    <row r="8" spans="2:20" ht="12.75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2:16" ht="13.5" thickBot="1">
      <c r="B10" s="13"/>
      <c r="C10" s="14"/>
      <c r="D10" s="16"/>
      <c r="E10" s="22" t="s">
        <v>30</v>
      </c>
      <c r="F10" s="33">
        <v>42005</v>
      </c>
      <c r="G10" s="15"/>
      <c r="H10" s="15"/>
      <c r="I10" s="16"/>
      <c r="J10" s="22" t="s">
        <v>30</v>
      </c>
      <c r="K10" s="33">
        <f>F10</f>
        <v>42005</v>
      </c>
      <c r="L10" s="13"/>
      <c r="M10" s="13"/>
      <c r="N10" s="16"/>
      <c r="O10" s="22" t="s">
        <v>30</v>
      </c>
      <c r="P10" s="33">
        <f>F10</f>
        <v>42005</v>
      </c>
    </row>
    <row r="11" spans="2:16" ht="12.75">
      <c r="B11" s="7" t="s">
        <v>6</v>
      </c>
      <c r="C11" s="30">
        <v>0</v>
      </c>
      <c r="D11" s="17">
        <v>0</v>
      </c>
      <c r="E11" s="18">
        <f aca="true" t="shared" si="0" ref="E11:E17">D11/$D$18</f>
        <v>0</v>
      </c>
      <c r="F11" s="17">
        <f>D11+luglio!F11</f>
        <v>2663.2</v>
      </c>
      <c r="G11" s="47" t="s">
        <v>6</v>
      </c>
      <c r="H11" s="30">
        <v>0</v>
      </c>
      <c r="I11" s="17">
        <v>0</v>
      </c>
      <c r="J11" s="18">
        <f>I11/$I$18</f>
        <v>0</v>
      </c>
      <c r="K11" s="17">
        <f>I11+luglio!K11</f>
        <v>1620.2</v>
      </c>
      <c r="L11" s="38">
        <v>908</v>
      </c>
      <c r="M11" s="30">
        <v>0</v>
      </c>
      <c r="N11" s="17">
        <v>0</v>
      </c>
      <c r="O11" s="18">
        <f>N11/$N$18</f>
        <v>0</v>
      </c>
      <c r="P11" s="17">
        <f>N11+luglio!P11</f>
        <v>8433.640000000001</v>
      </c>
    </row>
    <row r="12" spans="2:16" ht="12.75">
      <c r="B12" s="10" t="s">
        <v>13</v>
      </c>
      <c r="C12" s="31">
        <v>0</v>
      </c>
      <c r="D12" s="20">
        <v>0</v>
      </c>
      <c r="E12" s="21">
        <f t="shared" si="0"/>
        <v>0</v>
      </c>
      <c r="F12" s="20">
        <f>D12+luglio!F12</f>
        <v>1745.94</v>
      </c>
      <c r="G12" s="12" t="s">
        <v>7</v>
      </c>
      <c r="H12" s="31">
        <v>0</v>
      </c>
      <c r="I12" s="20">
        <v>0</v>
      </c>
      <c r="J12" s="21">
        <f>I12/$I$18</f>
        <v>0</v>
      </c>
      <c r="K12" s="20">
        <f>I12+luglio!K12</f>
        <v>6813.4400000000005</v>
      </c>
      <c r="L12" s="39">
        <v>198</v>
      </c>
      <c r="M12" s="31">
        <v>5</v>
      </c>
      <c r="N12" s="20">
        <v>8386</v>
      </c>
      <c r="O12" s="21">
        <f>N12/$N$18</f>
        <v>0.9780780358382907</v>
      </c>
      <c r="P12" s="20">
        <f>N12+luglio!P12</f>
        <v>50003</v>
      </c>
    </row>
    <row r="13" spans="2:16" ht="12.75">
      <c r="B13" s="10" t="s">
        <v>9</v>
      </c>
      <c r="C13" s="31">
        <v>4</v>
      </c>
      <c r="D13" s="20">
        <v>8086</v>
      </c>
      <c r="E13" s="21">
        <f t="shared" si="0"/>
        <v>0.9430883612912495</v>
      </c>
      <c r="F13" s="20">
        <f>D13+luglio!F13</f>
        <v>54494.5</v>
      </c>
      <c r="G13" s="12" t="s">
        <v>8</v>
      </c>
      <c r="H13" s="31">
        <v>4</v>
      </c>
      <c r="I13" s="20">
        <v>7313.958</v>
      </c>
      <c r="J13" s="21">
        <f>I13/$I$18</f>
        <v>0.8530433669024272</v>
      </c>
      <c r="K13" s="20">
        <f>I13+luglio!K13</f>
        <v>39981.958</v>
      </c>
      <c r="L13" s="9" t="s">
        <v>31</v>
      </c>
      <c r="M13" s="31">
        <v>1</v>
      </c>
      <c r="N13" s="20">
        <v>187.958</v>
      </c>
      <c r="O13" s="21">
        <f>N13/$N$18</f>
        <v>0.02192196416170921</v>
      </c>
      <c r="P13" s="20">
        <f>N13+luglio!P13</f>
        <v>10334.958</v>
      </c>
    </row>
    <row r="14" spans="2:16" ht="12.75">
      <c r="B14" s="10" t="s">
        <v>41</v>
      </c>
      <c r="C14" s="31">
        <v>0</v>
      </c>
      <c r="D14" s="20">
        <v>0</v>
      </c>
      <c r="E14" s="21">
        <f t="shared" si="0"/>
        <v>0</v>
      </c>
      <c r="F14" s="20">
        <f>D14+luglio!F14</f>
        <v>1695</v>
      </c>
      <c r="G14" s="12" t="s">
        <v>10</v>
      </c>
      <c r="H14" s="34">
        <v>2</v>
      </c>
      <c r="I14" s="20">
        <v>1260</v>
      </c>
      <c r="J14" s="21">
        <f>I14/$I$18</f>
        <v>0.14695663309757293</v>
      </c>
      <c r="K14" s="20">
        <f>I14+luglio!K14</f>
        <v>20356</v>
      </c>
      <c r="L14" s="37"/>
      <c r="M14" s="31"/>
      <c r="N14" s="20"/>
      <c r="O14" s="32"/>
      <c r="P14" s="20"/>
    </row>
    <row r="15" spans="2:16" ht="12.75">
      <c r="B15" s="10" t="s">
        <v>20</v>
      </c>
      <c r="C15" s="31">
        <v>0</v>
      </c>
      <c r="D15" s="20">
        <v>0</v>
      </c>
      <c r="E15" s="21">
        <f t="shared" si="0"/>
        <v>0</v>
      </c>
      <c r="F15" s="20">
        <f>D15+luglio!F15</f>
        <v>6673.5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39</v>
      </c>
      <c r="C16" s="31">
        <v>0</v>
      </c>
      <c r="D16" s="20">
        <v>0</v>
      </c>
      <c r="E16" s="21">
        <f t="shared" si="0"/>
        <v>0</v>
      </c>
      <c r="F16" s="20">
        <f>D16+luglio!F16</f>
        <v>712.5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2</v>
      </c>
      <c r="D17" s="20">
        <v>487.958</v>
      </c>
      <c r="E17" s="56">
        <f t="shared" si="0"/>
        <v>0.05691163870875038</v>
      </c>
      <c r="F17" s="15">
        <f>D17+luglio!F17</f>
        <v>786.9580000000001</v>
      </c>
      <c r="G17" s="35"/>
      <c r="H17" s="34"/>
      <c r="I17" s="29"/>
      <c r="J17" s="56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6</v>
      </c>
      <c r="D18" s="43">
        <f>SUM(D11:D17)</f>
        <v>8573.958</v>
      </c>
      <c r="E18" s="53">
        <f>SUM(E11:E17)</f>
        <v>0.9999999999999999</v>
      </c>
      <c r="F18" s="54">
        <f>SUM(F11:F17)</f>
        <v>68771.598</v>
      </c>
      <c r="G18" s="42" t="s">
        <v>3</v>
      </c>
      <c r="H18" s="43">
        <f>SUM(H11:H14)</f>
        <v>6</v>
      </c>
      <c r="I18" s="43">
        <f>SUM(I11:I14)</f>
        <v>8573.957999999999</v>
      </c>
      <c r="J18" s="50">
        <f>SUM(J11:J14)</f>
        <v>1.0000000000000002</v>
      </c>
      <c r="K18" s="54">
        <f>SUM(K11:K14)</f>
        <v>68771.598</v>
      </c>
      <c r="L18" s="42" t="s">
        <v>3</v>
      </c>
      <c r="M18" s="42">
        <f>SUM(M10:M15)</f>
        <v>6</v>
      </c>
      <c r="N18" s="43">
        <f>SUM(N11:N13)</f>
        <v>8573.958</v>
      </c>
      <c r="O18" s="50">
        <f>SUM(O11:O13)</f>
        <v>0.9999999999999999</v>
      </c>
      <c r="P18" s="54">
        <f>SUM(P11:P13)</f>
        <v>68771.598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91" t="s">
        <v>37</v>
      </c>
      <c r="C38" s="92"/>
      <c r="D38" s="92"/>
      <c r="E38" s="92"/>
      <c r="F38" s="92"/>
      <c r="G38" s="92"/>
      <c r="H38" s="93"/>
    </row>
    <row r="39" spans="2:8" ht="12.75">
      <c r="B39" s="57" t="s">
        <v>6</v>
      </c>
      <c r="C39" s="94" t="s">
        <v>32</v>
      </c>
      <c r="D39" s="95"/>
      <c r="E39" s="95"/>
      <c r="F39" s="95"/>
      <c r="G39" s="95"/>
      <c r="H39" s="96"/>
    </row>
    <row r="40" spans="2:8" ht="12.75">
      <c r="B40" s="58" t="s">
        <v>13</v>
      </c>
      <c r="C40" s="88" t="s">
        <v>33</v>
      </c>
      <c r="D40" s="89"/>
      <c r="E40" s="89"/>
      <c r="F40" s="89"/>
      <c r="G40" s="89"/>
      <c r="H40" s="90"/>
    </row>
    <row r="41" spans="2:8" ht="12.75">
      <c r="B41" s="58" t="s">
        <v>9</v>
      </c>
      <c r="C41" s="88" t="s">
        <v>34</v>
      </c>
      <c r="D41" s="89"/>
      <c r="E41" s="89"/>
      <c r="F41" s="89"/>
      <c r="G41" s="89"/>
      <c r="H41" s="90"/>
    </row>
    <row r="42" spans="2:8" ht="12.75">
      <c r="B42" s="58" t="s">
        <v>41</v>
      </c>
      <c r="C42" s="88" t="s">
        <v>42</v>
      </c>
      <c r="D42" s="89"/>
      <c r="E42" s="89"/>
      <c r="F42" s="89"/>
      <c r="G42" s="89"/>
      <c r="H42" s="90"/>
    </row>
    <row r="43" spans="1:8" ht="12.75">
      <c r="A43" s="40"/>
      <c r="B43" s="58" t="s">
        <v>20</v>
      </c>
      <c r="C43" s="88" t="s">
        <v>35</v>
      </c>
      <c r="D43" s="89"/>
      <c r="E43" s="89"/>
      <c r="F43" s="89"/>
      <c r="G43" s="89"/>
      <c r="H43" s="90"/>
    </row>
    <row r="44" spans="1:8" ht="12.75">
      <c r="A44" s="40"/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1:8" ht="13.5" thickBot="1">
      <c r="A45" s="40"/>
      <c r="B45" s="59" t="s">
        <v>29</v>
      </c>
      <c r="C45" s="77" t="s">
        <v>38</v>
      </c>
      <c r="D45" s="78"/>
      <c r="E45" s="78"/>
      <c r="F45" s="78"/>
      <c r="G45" s="78"/>
      <c r="H45" s="79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5:H45"/>
    <mergeCell ref="A1:S1"/>
    <mergeCell ref="A2:S2"/>
    <mergeCell ref="A3:S3"/>
    <mergeCell ref="A4:S4"/>
    <mergeCell ref="B7:F7"/>
    <mergeCell ref="G7:K7"/>
    <mergeCell ref="L7:P7"/>
    <mergeCell ref="A5:S5"/>
    <mergeCell ref="C43:H43"/>
    <mergeCell ref="C42:H42"/>
    <mergeCell ref="B38:H38"/>
    <mergeCell ref="C39:H39"/>
    <mergeCell ref="C40:H40"/>
    <mergeCell ref="C41:H41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M42" sqref="M42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2.75">
      <c r="A2" s="80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2.75">
      <c r="A3" s="80" t="s">
        <v>22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5" customHeight="1">
      <c r="A4" s="81" t="s">
        <v>57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ht="15.75" customHeight="1">
      <c r="A5" s="80" t="s">
        <v>15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82" t="s">
        <v>36</v>
      </c>
      <c r="C7" s="83"/>
      <c r="D7" s="83"/>
      <c r="E7" s="83"/>
      <c r="F7" s="84"/>
      <c r="G7" s="82" t="s">
        <v>1</v>
      </c>
      <c r="H7" s="83"/>
      <c r="I7" s="83"/>
      <c r="J7" s="83"/>
      <c r="K7" s="84"/>
      <c r="L7" s="85" t="s">
        <v>12</v>
      </c>
      <c r="M7" s="86"/>
      <c r="N7" s="86"/>
      <c r="O7" s="86"/>
      <c r="P7" s="87"/>
      <c r="T7" s="2"/>
    </row>
    <row r="8" spans="2:20" ht="12.75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2:16" ht="13.5" thickBot="1">
      <c r="B10" s="13"/>
      <c r="C10" s="14"/>
      <c r="D10" s="16"/>
      <c r="E10" s="22" t="s">
        <v>30</v>
      </c>
      <c r="F10" s="33">
        <v>42005</v>
      </c>
      <c r="G10" s="15"/>
      <c r="H10" s="15"/>
      <c r="I10" s="16"/>
      <c r="J10" s="22" t="s">
        <v>30</v>
      </c>
      <c r="K10" s="33">
        <f>F10</f>
        <v>42005</v>
      </c>
      <c r="L10" s="13"/>
      <c r="M10" s="13"/>
      <c r="N10" s="16"/>
      <c r="O10" s="22" t="s">
        <v>30</v>
      </c>
      <c r="P10" s="33">
        <f>F10</f>
        <v>42005</v>
      </c>
    </row>
    <row r="11" spans="2:16" ht="12.75">
      <c r="B11" s="7" t="s">
        <v>6</v>
      </c>
      <c r="C11" s="30">
        <v>1</v>
      </c>
      <c r="D11" s="17">
        <v>334.1</v>
      </c>
      <c r="E11" s="18">
        <f aca="true" t="shared" si="0" ref="E11:E17">D11/$D$18</f>
        <v>0.14849878880814277</v>
      </c>
      <c r="F11" s="17">
        <f>D11+agosto!F11</f>
        <v>2997.2999999999997</v>
      </c>
      <c r="G11" s="47" t="s">
        <v>6</v>
      </c>
      <c r="H11" s="30">
        <v>1</v>
      </c>
      <c r="I11" s="17">
        <v>334.1</v>
      </c>
      <c r="J11" s="18">
        <f>I11/$I$18</f>
        <v>0.14849878880814277</v>
      </c>
      <c r="K11" s="17">
        <f>I11+agosto!K11</f>
        <v>1954.3000000000002</v>
      </c>
      <c r="L11" s="38">
        <v>908</v>
      </c>
      <c r="M11" s="30">
        <v>1</v>
      </c>
      <c r="N11" s="17">
        <v>334.1</v>
      </c>
      <c r="O11" s="18">
        <f>N11/$N$18</f>
        <v>0.14849878880814277</v>
      </c>
      <c r="P11" s="17">
        <f>N11+agosto!P11</f>
        <v>8767.740000000002</v>
      </c>
    </row>
    <row r="12" spans="2:16" ht="12.75">
      <c r="B12" s="10" t="s">
        <v>13</v>
      </c>
      <c r="C12" s="31">
        <v>0</v>
      </c>
      <c r="D12" s="20">
        <v>0</v>
      </c>
      <c r="E12" s="21">
        <f t="shared" si="0"/>
        <v>0</v>
      </c>
      <c r="F12" s="20">
        <f>D12+agosto!F12</f>
        <v>1745.94</v>
      </c>
      <c r="G12" s="12" t="s">
        <v>7</v>
      </c>
      <c r="H12" s="31">
        <v>0</v>
      </c>
      <c r="I12" s="20">
        <v>0</v>
      </c>
      <c r="J12" s="21">
        <f>I12/$I$18</f>
        <v>0</v>
      </c>
      <c r="K12" s="20">
        <f>I12+agosto!K12</f>
        <v>6813.4400000000005</v>
      </c>
      <c r="L12" s="39">
        <v>198</v>
      </c>
      <c r="M12" s="31">
        <v>2</v>
      </c>
      <c r="N12" s="20">
        <v>1156</v>
      </c>
      <c r="O12" s="21">
        <f>N12/$N$18</f>
        <v>0.5138120319132387</v>
      </c>
      <c r="P12" s="20">
        <f>N12+agosto!P12</f>
        <v>51159</v>
      </c>
    </row>
    <row r="13" spans="2:16" ht="12.75">
      <c r="B13" s="10" t="s">
        <v>9</v>
      </c>
      <c r="C13" s="31">
        <v>2</v>
      </c>
      <c r="D13" s="20">
        <v>1156</v>
      </c>
      <c r="E13" s="21">
        <f t="shared" si="0"/>
        <v>0.5138120319132387</v>
      </c>
      <c r="F13" s="20">
        <f>D13+agosto!F13</f>
        <v>55650.5</v>
      </c>
      <c r="G13" s="12" t="s">
        <v>8</v>
      </c>
      <c r="H13" s="31">
        <v>3</v>
      </c>
      <c r="I13" s="20">
        <v>1424.75</v>
      </c>
      <c r="J13" s="21">
        <f>I13/$I$18</f>
        <v>0.6332644398515457</v>
      </c>
      <c r="K13" s="20">
        <f>I13+agosto!K13</f>
        <v>41406.708</v>
      </c>
      <c r="L13" s="9" t="s">
        <v>31</v>
      </c>
      <c r="M13" s="31">
        <v>2</v>
      </c>
      <c r="N13" s="20">
        <v>759.75</v>
      </c>
      <c r="O13" s="21">
        <f>N13/$N$18</f>
        <v>0.3376891792786186</v>
      </c>
      <c r="P13" s="20">
        <f>N13+agosto!P13</f>
        <v>11094.708</v>
      </c>
    </row>
    <row r="14" spans="2:16" ht="12.75">
      <c r="B14" s="10" t="s">
        <v>41</v>
      </c>
      <c r="C14" s="31">
        <v>0</v>
      </c>
      <c r="D14" s="20">
        <v>0</v>
      </c>
      <c r="E14" s="21">
        <f t="shared" si="0"/>
        <v>0</v>
      </c>
      <c r="F14" s="20">
        <f>D14+agosto!F14</f>
        <v>1695</v>
      </c>
      <c r="G14" s="12" t="s">
        <v>10</v>
      </c>
      <c r="H14" s="34">
        <v>1</v>
      </c>
      <c r="I14" s="20">
        <v>491</v>
      </c>
      <c r="J14" s="21">
        <f>I14/$I$18</f>
        <v>0.21823677134031158</v>
      </c>
      <c r="K14" s="20">
        <f>I14+agosto!K14</f>
        <v>20847</v>
      </c>
      <c r="L14" s="37"/>
      <c r="M14" s="31"/>
      <c r="N14" s="20"/>
      <c r="O14" s="32"/>
      <c r="P14" s="20"/>
    </row>
    <row r="15" spans="2:16" ht="12.75">
      <c r="B15" s="10" t="s">
        <v>20</v>
      </c>
      <c r="C15" s="31">
        <v>1</v>
      </c>
      <c r="D15" s="20">
        <v>345</v>
      </c>
      <c r="E15" s="21">
        <f t="shared" si="0"/>
        <v>0.15334355623708248</v>
      </c>
      <c r="F15" s="20">
        <f>D15+agosto!F15</f>
        <v>7018.5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39</v>
      </c>
      <c r="C16" s="31">
        <v>0</v>
      </c>
      <c r="D16" s="20">
        <v>0</v>
      </c>
      <c r="E16" s="21">
        <f t="shared" si="0"/>
        <v>0</v>
      </c>
      <c r="F16" s="20">
        <f>D16+agosto!F16</f>
        <v>712.5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1</v>
      </c>
      <c r="D17" s="20">
        <v>414.75</v>
      </c>
      <c r="E17" s="56">
        <f t="shared" si="0"/>
        <v>0.18434562304153612</v>
      </c>
      <c r="F17" s="15">
        <f>D17+agosto!F17</f>
        <v>1201.708</v>
      </c>
      <c r="G17" s="35"/>
      <c r="H17" s="34"/>
      <c r="I17" s="29"/>
      <c r="J17" s="56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5</v>
      </c>
      <c r="D18" s="43">
        <f>SUM(D11:D17)</f>
        <v>2249.85</v>
      </c>
      <c r="E18" s="53">
        <f>SUM(E11:E17)</f>
        <v>1</v>
      </c>
      <c r="F18" s="54">
        <f>SUM(F11:F17)</f>
        <v>71021.44799999999</v>
      </c>
      <c r="G18" s="42" t="s">
        <v>3</v>
      </c>
      <c r="H18" s="43">
        <f>SUM(H11:H14)</f>
        <v>5</v>
      </c>
      <c r="I18" s="43">
        <f>SUM(I11:I14)</f>
        <v>2249.85</v>
      </c>
      <c r="J18" s="50">
        <f>SUM(J11:J14)</f>
        <v>1</v>
      </c>
      <c r="K18" s="54">
        <f>SUM(K11:K14)</f>
        <v>71021.448</v>
      </c>
      <c r="L18" s="42" t="s">
        <v>3</v>
      </c>
      <c r="M18" s="42">
        <f>SUM(M10:M15)</f>
        <v>5</v>
      </c>
      <c r="N18" s="43">
        <f>SUM(N11:N13)</f>
        <v>2249.85</v>
      </c>
      <c r="O18" s="50">
        <f>SUM(O11:O13)</f>
        <v>1</v>
      </c>
      <c r="P18" s="54">
        <f>SUM(P11:P13)</f>
        <v>71021.448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91" t="s">
        <v>37</v>
      </c>
      <c r="C38" s="92"/>
      <c r="D38" s="92"/>
      <c r="E38" s="92"/>
      <c r="F38" s="92"/>
      <c r="G38" s="92"/>
      <c r="H38" s="93"/>
    </row>
    <row r="39" spans="2:8" ht="12.75">
      <c r="B39" s="57" t="s">
        <v>6</v>
      </c>
      <c r="C39" s="94" t="s">
        <v>32</v>
      </c>
      <c r="D39" s="95"/>
      <c r="E39" s="95"/>
      <c r="F39" s="95"/>
      <c r="G39" s="95"/>
      <c r="H39" s="96"/>
    </row>
    <row r="40" spans="2:8" ht="12.75">
      <c r="B40" s="58" t="s">
        <v>13</v>
      </c>
      <c r="C40" s="88" t="s">
        <v>33</v>
      </c>
      <c r="D40" s="89"/>
      <c r="E40" s="89"/>
      <c r="F40" s="89"/>
      <c r="G40" s="89"/>
      <c r="H40" s="90"/>
    </row>
    <row r="41" spans="2:8" ht="12.75">
      <c r="B41" s="58" t="s">
        <v>9</v>
      </c>
      <c r="C41" s="88" t="s">
        <v>34</v>
      </c>
      <c r="D41" s="89"/>
      <c r="E41" s="89"/>
      <c r="F41" s="89"/>
      <c r="G41" s="89"/>
      <c r="H41" s="90"/>
    </row>
    <row r="42" spans="2:8" ht="12.75">
      <c r="B42" s="58" t="s">
        <v>41</v>
      </c>
      <c r="C42" s="88" t="s">
        <v>42</v>
      </c>
      <c r="D42" s="89"/>
      <c r="E42" s="89"/>
      <c r="F42" s="89"/>
      <c r="G42" s="89"/>
      <c r="H42" s="90"/>
    </row>
    <row r="43" spans="1:8" ht="12.75">
      <c r="A43" s="40"/>
      <c r="B43" s="58" t="s">
        <v>20</v>
      </c>
      <c r="C43" s="88" t="s">
        <v>35</v>
      </c>
      <c r="D43" s="89"/>
      <c r="E43" s="89"/>
      <c r="F43" s="89"/>
      <c r="G43" s="89"/>
      <c r="H43" s="90"/>
    </row>
    <row r="44" spans="1:8" ht="12.75">
      <c r="A44" s="40"/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1:8" ht="13.5" thickBot="1">
      <c r="A45" s="40"/>
      <c r="B45" s="59" t="s">
        <v>29</v>
      </c>
      <c r="C45" s="77" t="s">
        <v>38</v>
      </c>
      <c r="D45" s="78"/>
      <c r="E45" s="78"/>
      <c r="F45" s="78"/>
      <c r="G45" s="78"/>
      <c r="H45" s="79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2:H42"/>
    <mergeCell ref="B38:H38"/>
    <mergeCell ref="C39:H39"/>
    <mergeCell ref="C40:H40"/>
    <mergeCell ref="C41:H41"/>
    <mergeCell ref="C45:H45"/>
    <mergeCell ref="A1:S1"/>
    <mergeCell ref="A2:S2"/>
    <mergeCell ref="A3:S3"/>
    <mergeCell ref="A4:S4"/>
    <mergeCell ref="B7:F7"/>
    <mergeCell ref="G7:K7"/>
    <mergeCell ref="L7:P7"/>
    <mergeCell ref="A5:S5"/>
    <mergeCell ref="C43:H43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M38" sqref="M38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2.75">
      <c r="A2" s="80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2.75">
      <c r="A3" s="80" t="s">
        <v>22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5" customHeight="1">
      <c r="A4" s="81" t="s">
        <v>58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ht="15.75" customHeight="1">
      <c r="A5" s="80" t="s">
        <v>15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82" t="s">
        <v>36</v>
      </c>
      <c r="C7" s="83"/>
      <c r="D7" s="83"/>
      <c r="E7" s="83"/>
      <c r="F7" s="84"/>
      <c r="G7" s="82" t="s">
        <v>1</v>
      </c>
      <c r="H7" s="83"/>
      <c r="I7" s="83"/>
      <c r="J7" s="83"/>
      <c r="K7" s="84"/>
      <c r="L7" s="85" t="s">
        <v>12</v>
      </c>
      <c r="M7" s="86"/>
      <c r="N7" s="86"/>
      <c r="O7" s="86"/>
      <c r="P7" s="87"/>
      <c r="T7" s="2"/>
    </row>
    <row r="8" spans="2:20" ht="12.75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2:16" ht="13.5" thickBot="1">
      <c r="B10" s="13"/>
      <c r="C10" s="14"/>
      <c r="D10" s="16"/>
      <c r="E10" s="22" t="s">
        <v>30</v>
      </c>
      <c r="F10" s="33">
        <v>42005</v>
      </c>
      <c r="G10" s="15"/>
      <c r="H10" s="15"/>
      <c r="I10" s="16"/>
      <c r="J10" s="22" t="s">
        <v>30</v>
      </c>
      <c r="K10" s="33">
        <f>F10</f>
        <v>42005</v>
      </c>
      <c r="L10" s="13"/>
      <c r="M10" s="13"/>
      <c r="N10" s="16"/>
      <c r="O10" s="22" t="s">
        <v>30</v>
      </c>
      <c r="P10" s="33">
        <f>F10</f>
        <v>42005</v>
      </c>
    </row>
    <row r="11" spans="2:16" ht="12.75">
      <c r="B11" s="7" t="s">
        <v>6</v>
      </c>
      <c r="C11" s="30">
        <v>1</v>
      </c>
      <c r="D11" s="17">
        <v>909</v>
      </c>
      <c r="E11" s="18">
        <f aca="true" t="shared" si="0" ref="E11:E17">D11/$D$18</f>
        <v>0.5381882770870338</v>
      </c>
      <c r="F11" s="17">
        <f>D11+settembre!F11</f>
        <v>3906.2999999999997</v>
      </c>
      <c r="G11" s="47" t="s">
        <v>6</v>
      </c>
      <c r="H11" s="30">
        <v>0</v>
      </c>
      <c r="I11" s="17">
        <v>0</v>
      </c>
      <c r="J11" s="18">
        <f>I11/$I$18</f>
        <v>0</v>
      </c>
      <c r="K11" s="17">
        <f>I11+settembre!K11</f>
        <v>1954.3000000000002</v>
      </c>
      <c r="L11" s="38">
        <v>908</v>
      </c>
      <c r="M11" s="30">
        <v>1</v>
      </c>
      <c r="N11" s="17">
        <v>450</v>
      </c>
      <c r="O11" s="18">
        <f>N11/$N$18</f>
        <v>0.2664298401420959</v>
      </c>
      <c r="P11" s="17">
        <f>N11+settembre!P11</f>
        <v>9217.740000000002</v>
      </c>
    </row>
    <row r="12" spans="2:16" ht="12.75">
      <c r="B12" s="10" t="s">
        <v>13</v>
      </c>
      <c r="C12" s="31">
        <v>0</v>
      </c>
      <c r="D12" s="20">
        <v>0</v>
      </c>
      <c r="E12" s="21">
        <f t="shared" si="0"/>
        <v>0</v>
      </c>
      <c r="F12" s="20">
        <f>D12+settembre!F12</f>
        <v>1745.94</v>
      </c>
      <c r="G12" s="12" t="s">
        <v>7</v>
      </c>
      <c r="H12" s="31">
        <v>1</v>
      </c>
      <c r="I12" s="20">
        <v>450</v>
      </c>
      <c r="J12" s="21">
        <f>I12/$I$18</f>
        <v>0.2664298401420959</v>
      </c>
      <c r="K12" s="20">
        <f>I12+settembre!K12</f>
        <v>7263.4400000000005</v>
      </c>
      <c r="L12" s="39">
        <v>198</v>
      </c>
      <c r="M12" s="31">
        <v>2</v>
      </c>
      <c r="N12" s="20">
        <v>1239</v>
      </c>
      <c r="O12" s="21">
        <f>N12/$N$18</f>
        <v>0.7335701598579041</v>
      </c>
      <c r="P12" s="20">
        <f>N12+settembre!P12</f>
        <v>52398</v>
      </c>
    </row>
    <row r="13" spans="2:16" ht="12.75">
      <c r="B13" s="10" t="s">
        <v>9</v>
      </c>
      <c r="C13" s="31">
        <v>0</v>
      </c>
      <c r="D13" s="20">
        <v>0</v>
      </c>
      <c r="E13" s="21">
        <f t="shared" si="0"/>
        <v>0</v>
      </c>
      <c r="F13" s="20">
        <f>D13+settembre!F13</f>
        <v>55650.5</v>
      </c>
      <c r="G13" s="12" t="s">
        <v>8</v>
      </c>
      <c r="H13" s="31">
        <v>2</v>
      </c>
      <c r="I13" s="20">
        <v>1239</v>
      </c>
      <c r="J13" s="21">
        <f>I13/$I$18</f>
        <v>0.7335701598579041</v>
      </c>
      <c r="K13" s="20">
        <f>I13+settembre!K13</f>
        <v>42645.708</v>
      </c>
      <c r="L13" s="9" t="s">
        <v>31</v>
      </c>
      <c r="M13" s="31">
        <v>0</v>
      </c>
      <c r="N13" s="20">
        <v>0</v>
      </c>
      <c r="O13" s="21">
        <f>N13/$N$18</f>
        <v>0</v>
      </c>
      <c r="P13" s="20">
        <f>N13+settembre!P13</f>
        <v>11094.708</v>
      </c>
    </row>
    <row r="14" spans="2:16" ht="12.75">
      <c r="B14" s="10" t="s">
        <v>41</v>
      </c>
      <c r="C14" s="31">
        <v>0</v>
      </c>
      <c r="D14" s="20">
        <v>0</v>
      </c>
      <c r="E14" s="21">
        <f t="shared" si="0"/>
        <v>0</v>
      </c>
      <c r="F14" s="20">
        <f>D14+settembre!F14</f>
        <v>1695</v>
      </c>
      <c r="G14" s="12" t="s">
        <v>10</v>
      </c>
      <c r="H14" s="34">
        <v>0</v>
      </c>
      <c r="I14" s="20">
        <v>0</v>
      </c>
      <c r="J14" s="21">
        <f>I14/$I$18</f>
        <v>0</v>
      </c>
      <c r="K14" s="20">
        <f>I14+settembre!K14</f>
        <v>20847</v>
      </c>
      <c r="L14" s="37"/>
      <c r="M14" s="31"/>
      <c r="N14" s="20"/>
      <c r="O14" s="32"/>
      <c r="P14" s="20"/>
    </row>
    <row r="15" spans="2:16" ht="12.75">
      <c r="B15" s="10" t="s">
        <v>20</v>
      </c>
      <c r="C15" s="31">
        <v>1</v>
      </c>
      <c r="D15" s="20">
        <v>330</v>
      </c>
      <c r="E15" s="21">
        <f t="shared" si="0"/>
        <v>0.19538188277087035</v>
      </c>
      <c r="F15" s="20">
        <f>D15+settembre!F15</f>
        <v>7348.5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39</v>
      </c>
      <c r="C16" s="31">
        <v>0</v>
      </c>
      <c r="D16" s="20">
        <v>0</v>
      </c>
      <c r="E16" s="21">
        <f t="shared" si="0"/>
        <v>0</v>
      </c>
      <c r="F16" s="20">
        <f>D16+settembre!F16</f>
        <v>712.5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1</v>
      </c>
      <c r="D17" s="20">
        <v>450</v>
      </c>
      <c r="E17" s="56">
        <f t="shared" si="0"/>
        <v>0.2664298401420959</v>
      </c>
      <c r="F17" s="15">
        <f>D17+settembre!F17</f>
        <v>1651.708</v>
      </c>
      <c r="G17" s="35"/>
      <c r="H17" s="34"/>
      <c r="I17" s="29"/>
      <c r="J17" s="56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3</v>
      </c>
      <c r="D18" s="43">
        <f>SUM(D11:D17)</f>
        <v>1689</v>
      </c>
      <c r="E18" s="53">
        <f>SUM(E11:E17)</f>
        <v>1</v>
      </c>
      <c r="F18" s="54">
        <f>SUM(F11:F17)</f>
        <v>72710.44799999999</v>
      </c>
      <c r="G18" s="42" t="s">
        <v>3</v>
      </c>
      <c r="H18" s="43">
        <f>SUM(H11:H14)</f>
        <v>3</v>
      </c>
      <c r="I18" s="43">
        <f>SUM(I11:I14)</f>
        <v>1689</v>
      </c>
      <c r="J18" s="50">
        <f>SUM(J11:J14)</f>
        <v>1</v>
      </c>
      <c r="K18" s="54">
        <f>SUM(K11:K14)</f>
        <v>72710.448</v>
      </c>
      <c r="L18" s="42" t="s">
        <v>3</v>
      </c>
      <c r="M18" s="42">
        <f>SUM(M10:M15)</f>
        <v>3</v>
      </c>
      <c r="N18" s="43">
        <f>SUM(N11:N13)</f>
        <v>1689</v>
      </c>
      <c r="O18" s="50">
        <f>SUM(O11:O13)</f>
        <v>1</v>
      </c>
      <c r="P18" s="54">
        <f>SUM(P11:P13)</f>
        <v>72710.448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91" t="s">
        <v>37</v>
      </c>
      <c r="C38" s="92"/>
      <c r="D38" s="92"/>
      <c r="E38" s="92"/>
      <c r="F38" s="92"/>
      <c r="G38" s="92"/>
      <c r="H38" s="93"/>
    </row>
    <row r="39" spans="2:8" ht="12.75">
      <c r="B39" s="57" t="s">
        <v>6</v>
      </c>
      <c r="C39" s="94" t="s">
        <v>32</v>
      </c>
      <c r="D39" s="95"/>
      <c r="E39" s="95"/>
      <c r="F39" s="95"/>
      <c r="G39" s="95"/>
      <c r="H39" s="96"/>
    </row>
    <row r="40" spans="2:8" ht="12.75">
      <c r="B40" s="58" t="s">
        <v>13</v>
      </c>
      <c r="C40" s="88" t="s">
        <v>33</v>
      </c>
      <c r="D40" s="89"/>
      <c r="E40" s="89"/>
      <c r="F40" s="89"/>
      <c r="G40" s="89"/>
      <c r="H40" s="90"/>
    </row>
    <row r="41" spans="2:8" ht="12.75">
      <c r="B41" s="58" t="s">
        <v>9</v>
      </c>
      <c r="C41" s="88" t="s">
        <v>34</v>
      </c>
      <c r="D41" s="89"/>
      <c r="E41" s="89"/>
      <c r="F41" s="89"/>
      <c r="G41" s="89"/>
      <c r="H41" s="90"/>
    </row>
    <row r="42" spans="2:8" ht="12.75">
      <c r="B42" s="58" t="s">
        <v>41</v>
      </c>
      <c r="C42" s="88" t="s">
        <v>42</v>
      </c>
      <c r="D42" s="89"/>
      <c r="E42" s="89"/>
      <c r="F42" s="89"/>
      <c r="G42" s="89"/>
      <c r="H42" s="90"/>
    </row>
    <row r="43" spans="1:8" ht="12.75">
      <c r="A43" s="40"/>
      <c r="B43" s="58" t="s">
        <v>20</v>
      </c>
      <c r="C43" s="88" t="s">
        <v>35</v>
      </c>
      <c r="D43" s="89"/>
      <c r="E43" s="89"/>
      <c r="F43" s="89"/>
      <c r="G43" s="89"/>
      <c r="H43" s="90"/>
    </row>
    <row r="44" spans="1:8" ht="12.75">
      <c r="A44" s="40"/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1:8" ht="13.5" thickBot="1">
      <c r="A45" s="40"/>
      <c r="B45" s="59" t="s">
        <v>29</v>
      </c>
      <c r="C45" s="77" t="s">
        <v>38</v>
      </c>
      <c r="D45" s="78"/>
      <c r="E45" s="78"/>
      <c r="F45" s="78"/>
      <c r="G45" s="78"/>
      <c r="H45" s="79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5:H45"/>
    <mergeCell ref="A1:S1"/>
    <mergeCell ref="A2:S2"/>
    <mergeCell ref="A3:S3"/>
    <mergeCell ref="A4:S4"/>
    <mergeCell ref="B7:F7"/>
    <mergeCell ref="G7:K7"/>
    <mergeCell ref="L7:P7"/>
    <mergeCell ref="A5:S5"/>
    <mergeCell ref="C43:H43"/>
    <mergeCell ref="C42:H42"/>
    <mergeCell ref="B38:H38"/>
    <mergeCell ref="C39:H39"/>
    <mergeCell ref="C40:H40"/>
    <mergeCell ref="C41:H41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L39" sqref="L39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2.75">
      <c r="A2" s="80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2.75">
      <c r="A3" s="80" t="s">
        <v>22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5" customHeight="1">
      <c r="A4" s="81" t="s">
        <v>59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ht="15.75" customHeight="1">
      <c r="A5" s="80" t="s">
        <v>15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82" t="s">
        <v>36</v>
      </c>
      <c r="C7" s="83"/>
      <c r="D7" s="83"/>
      <c r="E7" s="83"/>
      <c r="F7" s="84"/>
      <c r="G7" s="82" t="s">
        <v>1</v>
      </c>
      <c r="H7" s="83"/>
      <c r="I7" s="83"/>
      <c r="J7" s="83"/>
      <c r="K7" s="84"/>
      <c r="L7" s="85" t="s">
        <v>12</v>
      </c>
      <c r="M7" s="86"/>
      <c r="N7" s="86"/>
      <c r="O7" s="86"/>
      <c r="P7" s="87"/>
      <c r="T7" s="2"/>
    </row>
    <row r="8" spans="2:20" ht="12.75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2:16" ht="13.5" thickBot="1">
      <c r="B10" s="13"/>
      <c r="C10" s="14"/>
      <c r="D10" s="16"/>
      <c r="E10" s="22" t="s">
        <v>30</v>
      </c>
      <c r="F10" s="33">
        <v>42005</v>
      </c>
      <c r="G10" s="15"/>
      <c r="H10" s="15"/>
      <c r="I10" s="16"/>
      <c r="J10" s="22" t="s">
        <v>30</v>
      </c>
      <c r="K10" s="33">
        <f>F10</f>
        <v>42005</v>
      </c>
      <c r="L10" s="13"/>
      <c r="M10" s="13"/>
      <c r="N10" s="16"/>
      <c r="O10" s="22" t="s">
        <v>30</v>
      </c>
      <c r="P10" s="33">
        <f>F10</f>
        <v>42005</v>
      </c>
    </row>
    <row r="11" spans="2:16" ht="12.75">
      <c r="B11" s="7" t="s">
        <v>6</v>
      </c>
      <c r="C11" s="30">
        <v>0</v>
      </c>
      <c r="D11" s="17">
        <v>0</v>
      </c>
      <c r="E11" s="18">
        <f aca="true" t="shared" si="0" ref="E11:E17">D11/$D$18</f>
        <v>0</v>
      </c>
      <c r="F11" s="17">
        <f>D11+ottobre1!F11</f>
        <v>3906.2999999999997</v>
      </c>
      <c r="G11" s="47" t="s">
        <v>6</v>
      </c>
      <c r="H11" s="30">
        <v>0</v>
      </c>
      <c r="I11" s="17">
        <v>0</v>
      </c>
      <c r="J11" s="18">
        <f>I11/$I$18</f>
        <v>0</v>
      </c>
      <c r="K11" s="17">
        <f>I11+ottobre1!K11</f>
        <v>1954.3000000000002</v>
      </c>
      <c r="L11" s="38">
        <v>908</v>
      </c>
      <c r="M11" s="30">
        <v>0</v>
      </c>
      <c r="N11" s="17">
        <v>0</v>
      </c>
      <c r="O11" s="18">
        <f>N11/$N$18</f>
        <v>0</v>
      </c>
      <c r="P11" s="17">
        <f>N11+ottobre1!P11</f>
        <v>9217.740000000002</v>
      </c>
    </row>
    <row r="12" spans="2:16" ht="12.75">
      <c r="B12" s="10" t="s">
        <v>13</v>
      </c>
      <c r="C12" s="31">
        <v>0</v>
      </c>
      <c r="D12" s="20">
        <v>0</v>
      </c>
      <c r="E12" s="21">
        <f t="shared" si="0"/>
        <v>0</v>
      </c>
      <c r="F12" s="20">
        <f>D12+ottobre1!F12</f>
        <v>1745.94</v>
      </c>
      <c r="G12" s="12" t="s">
        <v>7</v>
      </c>
      <c r="H12" s="31">
        <v>0</v>
      </c>
      <c r="I12" s="20">
        <v>0</v>
      </c>
      <c r="J12" s="21">
        <f>I12/$I$18</f>
        <v>0</v>
      </c>
      <c r="K12" s="20">
        <f>I12+ottobre1!K12</f>
        <v>7263.4400000000005</v>
      </c>
      <c r="L12" s="39">
        <v>198</v>
      </c>
      <c r="M12" s="31">
        <v>2</v>
      </c>
      <c r="N12" s="20">
        <v>2175</v>
      </c>
      <c r="O12" s="21">
        <f>N12/$N$18</f>
        <v>0.5370370370370371</v>
      </c>
      <c r="P12" s="20">
        <f>N12+ottobre1!P12</f>
        <v>54573</v>
      </c>
    </row>
    <row r="13" spans="2:16" ht="12.75">
      <c r="B13" s="10" t="s">
        <v>9</v>
      </c>
      <c r="C13" s="31">
        <v>2</v>
      </c>
      <c r="D13" s="20">
        <v>2175</v>
      </c>
      <c r="E13" s="21">
        <f t="shared" si="0"/>
        <v>0.5370370370370371</v>
      </c>
      <c r="F13" s="20">
        <f>D13+ottobre1!F13</f>
        <v>57825.5</v>
      </c>
      <c r="G13" s="12" t="s">
        <v>8</v>
      </c>
      <c r="H13" s="31">
        <v>4</v>
      </c>
      <c r="I13" s="20">
        <v>4050</v>
      </c>
      <c r="J13" s="21">
        <f>I13/$I$18</f>
        <v>1</v>
      </c>
      <c r="K13" s="20">
        <f>I13+ottobre1!K13</f>
        <v>46695.708</v>
      </c>
      <c r="L13" s="9" t="s">
        <v>31</v>
      </c>
      <c r="M13" s="31">
        <v>2</v>
      </c>
      <c r="N13" s="20">
        <v>1875</v>
      </c>
      <c r="O13" s="21">
        <f>N13/$N$18</f>
        <v>0.46296296296296297</v>
      </c>
      <c r="P13" s="20">
        <f>N13+ottobre1!P13</f>
        <v>12969.708</v>
      </c>
    </row>
    <row r="14" spans="2:16" ht="12.75">
      <c r="B14" s="10" t="s">
        <v>41</v>
      </c>
      <c r="C14" s="31">
        <v>0</v>
      </c>
      <c r="D14" s="20">
        <v>0</v>
      </c>
      <c r="E14" s="21">
        <f t="shared" si="0"/>
        <v>0</v>
      </c>
      <c r="F14" s="20">
        <f>D14+ottobre1!F14</f>
        <v>1695</v>
      </c>
      <c r="G14" s="12" t="s">
        <v>10</v>
      </c>
      <c r="H14" s="34">
        <v>0</v>
      </c>
      <c r="I14" s="20">
        <v>0</v>
      </c>
      <c r="J14" s="21">
        <f>I14/$I$18</f>
        <v>0</v>
      </c>
      <c r="K14" s="20">
        <f>I14+ottobre1!K14</f>
        <v>20847</v>
      </c>
      <c r="L14" s="37"/>
      <c r="M14" s="31"/>
      <c r="N14" s="20"/>
      <c r="O14" s="32"/>
      <c r="P14" s="20"/>
    </row>
    <row r="15" spans="2:16" ht="12.75">
      <c r="B15" s="10" t="s">
        <v>20</v>
      </c>
      <c r="C15" s="31">
        <v>2</v>
      </c>
      <c r="D15" s="20">
        <v>1875</v>
      </c>
      <c r="E15" s="21">
        <f t="shared" si="0"/>
        <v>0.46296296296296297</v>
      </c>
      <c r="F15" s="20">
        <f>D15+ottobre1!F15</f>
        <v>9223.5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39</v>
      </c>
      <c r="C16" s="31">
        <v>0</v>
      </c>
      <c r="D16" s="20">
        <v>0</v>
      </c>
      <c r="E16" s="21">
        <f t="shared" si="0"/>
        <v>0</v>
      </c>
      <c r="F16" s="20">
        <f>D16+ottobre1!F16</f>
        <v>712.5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0</v>
      </c>
      <c r="D17" s="20">
        <v>0</v>
      </c>
      <c r="E17" s="56">
        <f t="shared" si="0"/>
        <v>0</v>
      </c>
      <c r="F17" s="15">
        <f>D17+ottobre1!F17</f>
        <v>1651.708</v>
      </c>
      <c r="G17" s="35"/>
      <c r="H17" s="34"/>
      <c r="I17" s="29"/>
      <c r="J17" s="56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4</v>
      </c>
      <c r="D18" s="43">
        <f>SUM(D11:D17)</f>
        <v>4050</v>
      </c>
      <c r="E18" s="53">
        <f>SUM(E11:E17)</f>
        <v>1</v>
      </c>
      <c r="F18" s="54">
        <f>SUM(F11:F17)</f>
        <v>76760.44799999999</v>
      </c>
      <c r="G18" s="42" t="s">
        <v>3</v>
      </c>
      <c r="H18" s="43">
        <f>SUM(H11:H14)</f>
        <v>4</v>
      </c>
      <c r="I18" s="43">
        <f>SUM(I11:I14)</f>
        <v>4050</v>
      </c>
      <c r="J18" s="50">
        <f>SUM(J11:J14)</f>
        <v>1</v>
      </c>
      <c r="K18" s="54">
        <f>SUM(K11:K14)</f>
        <v>76760.448</v>
      </c>
      <c r="L18" s="42" t="s">
        <v>3</v>
      </c>
      <c r="M18" s="42">
        <f>SUM(M10:M15)</f>
        <v>4</v>
      </c>
      <c r="N18" s="43">
        <f>SUM(N11:N13)</f>
        <v>4050</v>
      </c>
      <c r="O18" s="50">
        <f>SUM(O11:O13)</f>
        <v>1</v>
      </c>
      <c r="P18" s="54">
        <f>SUM(P11:P13)</f>
        <v>76760.448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91" t="s">
        <v>37</v>
      </c>
      <c r="C38" s="92"/>
      <c r="D38" s="92"/>
      <c r="E38" s="92"/>
      <c r="F38" s="92"/>
      <c r="G38" s="92"/>
      <c r="H38" s="93"/>
    </row>
    <row r="39" spans="2:8" ht="12.75">
      <c r="B39" s="57" t="s">
        <v>6</v>
      </c>
      <c r="C39" s="94" t="s">
        <v>32</v>
      </c>
      <c r="D39" s="95"/>
      <c r="E39" s="95"/>
      <c r="F39" s="95"/>
      <c r="G39" s="95"/>
      <c r="H39" s="96"/>
    </row>
    <row r="40" spans="2:8" ht="12.75">
      <c r="B40" s="58" t="s">
        <v>13</v>
      </c>
      <c r="C40" s="88" t="s">
        <v>33</v>
      </c>
      <c r="D40" s="89"/>
      <c r="E40" s="89"/>
      <c r="F40" s="89"/>
      <c r="G40" s="89"/>
      <c r="H40" s="90"/>
    </row>
    <row r="41" spans="2:8" ht="12.75">
      <c r="B41" s="58" t="s">
        <v>9</v>
      </c>
      <c r="C41" s="88" t="s">
        <v>34</v>
      </c>
      <c r="D41" s="89"/>
      <c r="E41" s="89"/>
      <c r="F41" s="89"/>
      <c r="G41" s="89"/>
      <c r="H41" s="90"/>
    </row>
    <row r="42" spans="2:8" ht="12.75">
      <c r="B42" s="58" t="s">
        <v>41</v>
      </c>
      <c r="C42" s="88" t="s">
        <v>42</v>
      </c>
      <c r="D42" s="89"/>
      <c r="E42" s="89"/>
      <c r="F42" s="89"/>
      <c r="G42" s="89"/>
      <c r="H42" s="90"/>
    </row>
    <row r="43" spans="1:8" ht="12.75">
      <c r="A43" s="40"/>
      <c r="B43" s="58" t="s">
        <v>20</v>
      </c>
      <c r="C43" s="88" t="s">
        <v>35</v>
      </c>
      <c r="D43" s="89"/>
      <c r="E43" s="89"/>
      <c r="F43" s="89"/>
      <c r="G43" s="89"/>
      <c r="H43" s="90"/>
    </row>
    <row r="44" spans="1:8" ht="12.75">
      <c r="A44" s="40"/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1:8" ht="13.5" thickBot="1">
      <c r="A45" s="40"/>
      <c r="B45" s="59" t="s">
        <v>29</v>
      </c>
      <c r="C45" s="77" t="s">
        <v>38</v>
      </c>
      <c r="D45" s="78"/>
      <c r="E45" s="78"/>
      <c r="F45" s="78"/>
      <c r="G45" s="78"/>
      <c r="H45" s="79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2:H42"/>
    <mergeCell ref="B38:H38"/>
    <mergeCell ref="C39:H39"/>
    <mergeCell ref="C40:H40"/>
    <mergeCell ref="C41:H41"/>
    <mergeCell ref="C45:H45"/>
    <mergeCell ref="A1:S1"/>
    <mergeCell ref="A2:S2"/>
    <mergeCell ref="A3:S3"/>
    <mergeCell ref="A4:S4"/>
    <mergeCell ref="B7:F7"/>
    <mergeCell ref="G7:K7"/>
    <mergeCell ref="L7:P7"/>
    <mergeCell ref="A5:S5"/>
    <mergeCell ref="C43:H43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K11" sqref="K11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2.75">
      <c r="A2" s="80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2.75">
      <c r="A3" s="80" t="s">
        <v>22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5" customHeight="1">
      <c r="A4" s="81" t="s">
        <v>60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ht="15.75" customHeight="1">
      <c r="A5" s="80" t="s">
        <v>15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82" t="s">
        <v>36</v>
      </c>
      <c r="C7" s="83"/>
      <c r="D7" s="83"/>
      <c r="E7" s="83"/>
      <c r="F7" s="84"/>
      <c r="G7" s="82" t="s">
        <v>1</v>
      </c>
      <c r="H7" s="83"/>
      <c r="I7" s="83"/>
      <c r="J7" s="83"/>
      <c r="K7" s="84"/>
      <c r="L7" s="85" t="s">
        <v>12</v>
      </c>
      <c r="M7" s="86"/>
      <c r="N7" s="86"/>
      <c r="O7" s="86"/>
      <c r="P7" s="87"/>
      <c r="T7" s="2"/>
    </row>
    <row r="8" spans="2:20" ht="12.75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2:16" ht="13.5" thickBot="1">
      <c r="B10" s="13"/>
      <c r="C10" s="14"/>
      <c r="D10" s="16"/>
      <c r="E10" s="22" t="s">
        <v>30</v>
      </c>
      <c r="F10" s="33">
        <v>42005</v>
      </c>
      <c r="G10" s="15"/>
      <c r="H10" s="15"/>
      <c r="I10" s="16"/>
      <c r="J10" s="22" t="s">
        <v>30</v>
      </c>
      <c r="K10" s="33">
        <f>F10</f>
        <v>42005</v>
      </c>
      <c r="L10" s="13"/>
      <c r="M10" s="13"/>
      <c r="N10" s="16"/>
      <c r="O10" s="22" t="s">
        <v>30</v>
      </c>
      <c r="P10" s="33">
        <f>F10</f>
        <v>42005</v>
      </c>
    </row>
    <row r="11" spans="2:16" ht="12.75">
      <c r="B11" s="7" t="s">
        <v>6</v>
      </c>
      <c r="C11" s="30">
        <v>0</v>
      </c>
      <c r="D11" s="17">
        <v>0</v>
      </c>
      <c r="E11" s="18">
        <f aca="true" t="shared" si="0" ref="E11:E17">D11/$D$18</f>
        <v>0</v>
      </c>
      <c r="F11" s="17">
        <f>D11+ottobre2!F11</f>
        <v>3906.2999999999997</v>
      </c>
      <c r="G11" s="47" t="s">
        <v>6</v>
      </c>
      <c r="H11" s="30">
        <v>0</v>
      </c>
      <c r="I11" s="17">
        <v>0</v>
      </c>
      <c r="J11" s="18">
        <f>I11/$I$18</f>
        <v>0</v>
      </c>
      <c r="K11" s="17">
        <f>I11+ottobre2!K11</f>
        <v>1954.3000000000002</v>
      </c>
      <c r="L11" s="38">
        <v>908</v>
      </c>
      <c r="M11" s="30">
        <v>2</v>
      </c>
      <c r="N11" s="17">
        <v>12090</v>
      </c>
      <c r="O11" s="18">
        <f>N11/$N$18</f>
        <v>0.4920835198827791</v>
      </c>
      <c r="P11" s="17">
        <f>N11+ottobre2!P11</f>
        <v>21307.74</v>
      </c>
    </row>
    <row r="12" spans="2:16" ht="12.75">
      <c r="B12" s="10" t="s">
        <v>13</v>
      </c>
      <c r="C12" s="31">
        <v>0</v>
      </c>
      <c r="D12" s="20">
        <v>0</v>
      </c>
      <c r="E12" s="21">
        <f t="shared" si="0"/>
        <v>0</v>
      </c>
      <c r="F12" s="20">
        <f>D12+ottobre2!F12</f>
        <v>1745.94</v>
      </c>
      <c r="G12" s="12" t="s">
        <v>7</v>
      </c>
      <c r="H12" s="31">
        <v>2</v>
      </c>
      <c r="I12" s="20">
        <v>12090</v>
      </c>
      <c r="J12" s="21">
        <f>I12/$I$18</f>
        <v>0.4920835198827791</v>
      </c>
      <c r="K12" s="20">
        <f>I12+ottobre2!K12</f>
        <v>19353.440000000002</v>
      </c>
      <c r="L12" s="39">
        <v>198</v>
      </c>
      <c r="M12" s="31">
        <v>6</v>
      </c>
      <c r="N12" s="20">
        <v>10940</v>
      </c>
      <c r="O12" s="21">
        <f>N12/$N$18</f>
        <v>0.44527656803288695</v>
      </c>
      <c r="P12" s="20">
        <f>N12+ottobre2!P12</f>
        <v>65513</v>
      </c>
    </row>
    <row r="13" spans="2:16" ht="12.75">
      <c r="B13" s="10" t="s">
        <v>9</v>
      </c>
      <c r="C13" s="31">
        <v>7</v>
      </c>
      <c r="D13" s="20">
        <v>16545</v>
      </c>
      <c r="E13" s="21">
        <f t="shared" si="0"/>
        <v>0.6734095811795352</v>
      </c>
      <c r="F13" s="20">
        <f>D13+ottobre2!F13</f>
        <v>74370.5</v>
      </c>
      <c r="G13" s="12" t="s">
        <v>8</v>
      </c>
      <c r="H13" s="31">
        <v>2</v>
      </c>
      <c r="I13" s="20">
        <v>4608</v>
      </c>
      <c r="J13" s="21">
        <f>I13/$I$18</f>
        <v>0.18755342097765476</v>
      </c>
      <c r="K13" s="20">
        <f>I13+ottobre2!K13</f>
        <v>51303.708</v>
      </c>
      <c r="L13" s="9" t="s">
        <v>31</v>
      </c>
      <c r="M13" s="31">
        <v>3</v>
      </c>
      <c r="N13" s="20">
        <v>1539</v>
      </c>
      <c r="O13" s="21">
        <f>N13/$N$18</f>
        <v>0.06263991208433392</v>
      </c>
      <c r="P13" s="20">
        <f>N13+ottobre2!P13</f>
        <v>14508.708</v>
      </c>
    </row>
    <row r="14" spans="2:16" ht="12.75">
      <c r="B14" s="10" t="s">
        <v>41</v>
      </c>
      <c r="C14" s="31">
        <v>0</v>
      </c>
      <c r="D14" s="20">
        <v>0</v>
      </c>
      <c r="E14" s="21">
        <f t="shared" si="0"/>
        <v>0</v>
      </c>
      <c r="F14" s="20">
        <f>D14+ottobre2!F14</f>
        <v>1695</v>
      </c>
      <c r="G14" s="12" t="s">
        <v>10</v>
      </c>
      <c r="H14" s="34">
        <v>7</v>
      </c>
      <c r="I14" s="20">
        <v>7871</v>
      </c>
      <c r="J14" s="21">
        <f>I14/$I$18</f>
        <v>0.32036305913956614</v>
      </c>
      <c r="K14" s="20">
        <f>I14+ottobre2!K14</f>
        <v>28718</v>
      </c>
      <c r="L14" s="37"/>
      <c r="M14" s="31"/>
      <c r="N14" s="20"/>
      <c r="O14" s="32"/>
      <c r="P14" s="20"/>
    </row>
    <row r="15" spans="2:16" ht="12.75">
      <c r="B15" s="10" t="s">
        <v>20</v>
      </c>
      <c r="C15" s="31">
        <v>3</v>
      </c>
      <c r="D15" s="20">
        <v>7315</v>
      </c>
      <c r="E15" s="21">
        <f t="shared" si="0"/>
        <v>0.2977329154625748</v>
      </c>
      <c r="F15" s="20">
        <f>D15+ottobre2!F15</f>
        <v>16538.5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39</v>
      </c>
      <c r="C16" s="31">
        <v>0</v>
      </c>
      <c r="D16" s="20">
        <v>0</v>
      </c>
      <c r="E16" s="21">
        <f t="shared" si="0"/>
        <v>0</v>
      </c>
      <c r="F16" s="20">
        <f>D16+ottobre2!F16</f>
        <v>712.5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1</v>
      </c>
      <c r="D17" s="20">
        <v>709</v>
      </c>
      <c r="E17" s="56">
        <f t="shared" si="0"/>
        <v>0.028857503357890023</v>
      </c>
      <c r="F17" s="15">
        <f>D17+ottobre2!F17</f>
        <v>2360.708</v>
      </c>
      <c r="G17" s="35"/>
      <c r="H17" s="34"/>
      <c r="I17" s="29"/>
      <c r="J17" s="56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11</v>
      </c>
      <c r="D18" s="43">
        <f>SUM(D11:D17)</f>
        <v>24569</v>
      </c>
      <c r="E18" s="53">
        <f>SUM(E11:E17)</f>
        <v>1</v>
      </c>
      <c r="F18" s="54">
        <f>SUM(F11:F17)</f>
        <v>101329.448</v>
      </c>
      <c r="G18" s="42" t="s">
        <v>3</v>
      </c>
      <c r="H18" s="43">
        <f>SUM(H11:H14)</f>
        <v>11</v>
      </c>
      <c r="I18" s="43">
        <f>SUM(I11:I14)</f>
        <v>24569</v>
      </c>
      <c r="J18" s="50">
        <f>SUM(J11:J14)</f>
        <v>1</v>
      </c>
      <c r="K18" s="54">
        <f>SUM(K11:K14)</f>
        <v>101329.448</v>
      </c>
      <c r="L18" s="42" t="s">
        <v>3</v>
      </c>
      <c r="M18" s="42">
        <f>SUM(M10:M15)</f>
        <v>11</v>
      </c>
      <c r="N18" s="43">
        <f>SUM(N11:N13)</f>
        <v>24569</v>
      </c>
      <c r="O18" s="50">
        <f>SUM(O11:O13)</f>
        <v>1</v>
      </c>
      <c r="P18" s="54">
        <f>SUM(P11:P13)</f>
        <v>101329.448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91" t="s">
        <v>37</v>
      </c>
      <c r="C38" s="92"/>
      <c r="D38" s="92"/>
      <c r="E38" s="92"/>
      <c r="F38" s="92"/>
      <c r="G38" s="92"/>
      <c r="H38" s="93"/>
    </row>
    <row r="39" spans="2:8" ht="12.75">
      <c r="B39" s="57" t="s">
        <v>6</v>
      </c>
      <c r="C39" s="94" t="s">
        <v>32</v>
      </c>
      <c r="D39" s="95"/>
      <c r="E39" s="95"/>
      <c r="F39" s="95"/>
      <c r="G39" s="95"/>
      <c r="H39" s="96"/>
    </row>
    <row r="40" spans="2:8" ht="12.75">
      <c r="B40" s="58" t="s">
        <v>13</v>
      </c>
      <c r="C40" s="88" t="s">
        <v>33</v>
      </c>
      <c r="D40" s="89"/>
      <c r="E40" s="89"/>
      <c r="F40" s="89"/>
      <c r="G40" s="89"/>
      <c r="H40" s="90"/>
    </row>
    <row r="41" spans="2:8" ht="12.75">
      <c r="B41" s="58" t="s">
        <v>9</v>
      </c>
      <c r="C41" s="88" t="s">
        <v>34</v>
      </c>
      <c r="D41" s="89"/>
      <c r="E41" s="89"/>
      <c r="F41" s="89"/>
      <c r="G41" s="89"/>
      <c r="H41" s="90"/>
    </row>
    <row r="42" spans="2:8" ht="12.75">
      <c r="B42" s="58" t="s">
        <v>41</v>
      </c>
      <c r="C42" s="88" t="s">
        <v>42</v>
      </c>
      <c r="D42" s="89"/>
      <c r="E42" s="89"/>
      <c r="F42" s="89"/>
      <c r="G42" s="89"/>
      <c r="H42" s="90"/>
    </row>
    <row r="43" spans="1:8" ht="12.75">
      <c r="A43" s="40"/>
      <c r="B43" s="58" t="s">
        <v>20</v>
      </c>
      <c r="C43" s="88" t="s">
        <v>35</v>
      </c>
      <c r="D43" s="89"/>
      <c r="E43" s="89"/>
      <c r="F43" s="89"/>
      <c r="G43" s="89"/>
      <c r="H43" s="90"/>
    </row>
    <row r="44" spans="1:8" ht="12.75">
      <c r="A44" s="40"/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1:8" ht="13.5" thickBot="1">
      <c r="A45" s="40"/>
      <c r="B45" s="59" t="s">
        <v>29</v>
      </c>
      <c r="C45" s="77" t="s">
        <v>38</v>
      </c>
      <c r="D45" s="78"/>
      <c r="E45" s="78"/>
      <c r="F45" s="78"/>
      <c r="G45" s="78"/>
      <c r="H45" s="79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5:H45"/>
    <mergeCell ref="A1:S1"/>
    <mergeCell ref="A2:S2"/>
    <mergeCell ref="A3:S3"/>
    <mergeCell ref="A4:S4"/>
    <mergeCell ref="B7:F7"/>
    <mergeCell ref="G7:K7"/>
    <mergeCell ref="L7:P7"/>
    <mergeCell ref="A5:S5"/>
    <mergeCell ref="C43:H43"/>
    <mergeCell ref="C42:H42"/>
    <mergeCell ref="B38:H38"/>
    <mergeCell ref="C39:H39"/>
    <mergeCell ref="C40:H40"/>
    <mergeCell ref="C41:H41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K39" sqref="K39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2.75">
      <c r="A2" s="80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2.75">
      <c r="A3" s="80" t="s">
        <v>22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5" customHeight="1">
      <c r="A4" s="81" t="s">
        <v>61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ht="15.75" customHeight="1">
      <c r="A5" s="80" t="s">
        <v>15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82" t="s">
        <v>36</v>
      </c>
      <c r="C7" s="83"/>
      <c r="D7" s="83"/>
      <c r="E7" s="83"/>
      <c r="F7" s="84"/>
      <c r="G7" s="82" t="s">
        <v>1</v>
      </c>
      <c r="H7" s="83"/>
      <c r="I7" s="83"/>
      <c r="J7" s="83"/>
      <c r="K7" s="84"/>
      <c r="L7" s="85" t="s">
        <v>12</v>
      </c>
      <c r="M7" s="86"/>
      <c r="N7" s="86"/>
      <c r="O7" s="86"/>
      <c r="P7" s="87"/>
      <c r="T7" s="2"/>
    </row>
    <row r="8" spans="2:20" ht="12.75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2:16" ht="13.5" thickBot="1">
      <c r="B10" s="13"/>
      <c r="C10" s="14"/>
      <c r="D10" s="16"/>
      <c r="E10" s="22" t="s">
        <v>30</v>
      </c>
      <c r="F10" s="33">
        <v>42005</v>
      </c>
      <c r="G10" s="15"/>
      <c r="H10" s="15"/>
      <c r="I10" s="16"/>
      <c r="J10" s="22" t="s">
        <v>30</v>
      </c>
      <c r="K10" s="33">
        <f>F10</f>
        <v>42005</v>
      </c>
      <c r="L10" s="13"/>
      <c r="M10" s="13"/>
      <c r="N10" s="16"/>
      <c r="O10" s="22" t="s">
        <v>30</v>
      </c>
      <c r="P10" s="33">
        <f>F10</f>
        <v>42005</v>
      </c>
    </row>
    <row r="11" spans="2:16" ht="12.75">
      <c r="B11" s="7" t="s">
        <v>6</v>
      </c>
      <c r="C11" s="30">
        <v>0</v>
      </c>
      <c r="D11" s="17">
        <v>0</v>
      </c>
      <c r="E11" s="18">
        <f aca="true" t="shared" si="0" ref="E11:E17">D11/$D$18</f>
        <v>0</v>
      </c>
      <c r="F11" s="17">
        <f>D11+novembre!F11</f>
        <v>3906.2999999999997</v>
      </c>
      <c r="G11" s="47" t="s">
        <v>6</v>
      </c>
      <c r="H11" s="30">
        <v>0</v>
      </c>
      <c r="I11" s="17">
        <v>0</v>
      </c>
      <c r="J11" s="18">
        <f>I11/$I$18</f>
        <v>0</v>
      </c>
      <c r="K11" s="17">
        <f>I11+novembre!K11</f>
        <v>1954.3000000000002</v>
      </c>
      <c r="L11" s="38">
        <v>908</v>
      </c>
      <c r="M11" s="30">
        <v>0</v>
      </c>
      <c r="N11" s="17">
        <v>0</v>
      </c>
      <c r="O11" s="18">
        <f>N11/$N$18</f>
        <v>0</v>
      </c>
      <c r="P11" s="17">
        <f>N11+novembre!P11</f>
        <v>21307.74</v>
      </c>
    </row>
    <row r="12" spans="2:16" ht="12.75">
      <c r="B12" s="10" t="s">
        <v>13</v>
      </c>
      <c r="C12" s="31">
        <v>0</v>
      </c>
      <c r="D12" s="20">
        <v>0</v>
      </c>
      <c r="E12" s="21">
        <f t="shared" si="0"/>
        <v>0</v>
      </c>
      <c r="F12" s="20">
        <f>D12+novembre!F12</f>
        <v>1745.94</v>
      </c>
      <c r="G12" s="12" t="s">
        <v>7</v>
      </c>
      <c r="H12" s="31">
        <v>0</v>
      </c>
      <c r="I12" s="20">
        <v>0</v>
      </c>
      <c r="J12" s="21">
        <f>I12/$I$18</f>
        <v>0</v>
      </c>
      <c r="K12" s="20">
        <f>I12+novembre!K12</f>
        <v>19353.440000000002</v>
      </c>
      <c r="L12" s="39">
        <v>198</v>
      </c>
      <c r="M12" s="31">
        <v>3</v>
      </c>
      <c r="N12" s="20">
        <v>1134.5</v>
      </c>
      <c r="O12" s="21">
        <f>N12/$N$18</f>
        <v>0.6402370203160271</v>
      </c>
      <c r="P12" s="20">
        <f>N12+novembre!P12</f>
        <v>66647.5</v>
      </c>
    </row>
    <row r="13" spans="2:16" ht="12.75">
      <c r="B13" s="10" t="s">
        <v>9</v>
      </c>
      <c r="C13" s="31">
        <v>2</v>
      </c>
      <c r="D13" s="20">
        <v>587.5</v>
      </c>
      <c r="E13" s="21">
        <f t="shared" si="0"/>
        <v>0.33154627539503384</v>
      </c>
      <c r="F13" s="20">
        <f>D13+novembre!F13</f>
        <v>74958</v>
      </c>
      <c r="G13" s="12" t="s">
        <v>8</v>
      </c>
      <c r="H13" s="31">
        <v>4</v>
      </c>
      <c r="I13" s="20">
        <v>1582</v>
      </c>
      <c r="J13" s="21">
        <f>I13/$I$18</f>
        <v>0.8927765237020316</v>
      </c>
      <c r="K13" s="20">
        <f>I13+novembre!K13</f>
        <v>52885.708</v>
      </c>
      <c r="L13" s="9" t="s">
        <v>31</v>
      </c>
      <c r="M13" s="31">
        <v>2</v>
      </c>
      <c r="N13" s="20">
        <v>637.5</v>
      </c>
      <c r="O13" s="21">
        <f>N13/$N$18</f>
        <v>0.3597629796839729</v>
      </c>
      <c r="P13" s="20">
        <f>N13+novembre!P13</f>
        <v>15146.208</v>
      </c>
    </row>
    <row r="14" spans="2:16" ht="12.75">
      <c r="B14" s="10" t="s">
        <v>41</v>
      </c>
      <c r="C14" s="31">
        <v>0</v>
      </c>
      <c r="D14" s="20">
        <v>0</v>
      </c>
      <c r="E14" s="21">
        <f t="shared" si="0"/>
        <v>0</v>
      </c>
      <c r="F14" s="20">
        <f>D14+novembre!F14</f>
        <v>1695</v>
      </c>
      <c r="G14" s="12" t="s">
        <v>10</v>
      </c>
      <c r="H14" s="34">
        <v>1</v>
      </c>
      <c r="I14" s="20">
        <v>190</v>
      </c>
      <c r="J14" s="21">
        <f>I14/$I$18</f>
        <v>0.1072234762979684</v>
      </c>
      <c r="K14" s="20">
        <f>I14+novembre!K14</f>
        <v>28908</v>
      </c>
      <c r="L14" s="37"/>
      <c r="M14" s="31"/>
      <c r="N14" s="20"/>
      <c r="O14" s="32"/>
      <c r="P14" s="20"/>
    </row>
    <row r="15" spans="2:16" ht="12.75">
      <c r="B15" s="10" t="s">
        <v>20</v>
      </c>
      <c r="C15" s="31">
        <v>3</v>
      </c>
      <c r="D15" s="20">
        <v>1184.5</v>
      </c>
      <c r="E15" s="21">
        <f t="shared" si="0"/>
        <v>0.6684537246049661</v>
      </c>
      <c r="F15" s="20">
        <f>D15+novembre!F15</f>
        <v>17723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39</v>
      </c>
      <c r="C16" s="31">
        <v>0</v>
      </c>
      <c r="D16" s="20">
        <v>0</v>
      </c>
      <c r="E16" s="21">
        <f t="shared" si="0"/>
        <v>0</v>
      </c>
      <c r="F16" s="20">
        <f>D16+novembre!F16</f>
        <v>712.5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0</v>
      </c>
      <c r="D17" s="20">
        <v>0</v>
      </c>
      <c r="E17" s="56">
        <f t="shared" si="0"/>
        <v>0</v>
      </c>
      <c r="F17" s="15">
        <f>D17+novembre!F17</f>
        <v>2360.708</v>
      </c>
      <c r="G17" s="35"/>
      <c r="H17" s="34"/>
      <c r="I17" s="29"/>
      <c r="J17" s="56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5</v>
      </c>
      <c r="D18" s="43">
        <f>SUM(D11:D17)</f>
        <v>1772</v>
      </c>
      <c r="E18" s="53">
        <f>SUM(E11:E17)</f>
        <v>1</v>
      </c>
      <c r="F18" s="54">
        <f>SUM(F11:F17)</f>
        <v>103101.448</v>
      </c>
      <c r="G18" s="42" t="s">
        <v>3</v>
      </c>
      <c r="H18" s="43">
        <f>SUM(H11:H14)</f>
        <v>5</v>
      </c>
      <c r="I18" s="43">
        <f>SUM(I11:I14)</f>
        <v>1772</v>
      </c>
      <c r="J18" s="50">
        <f>SUM(J11:J14)</f>
        <v>1</v>
      </c>
      <c r="K18" s="54">
        <f>SUM(K11:K14)</f>
        <v>103101.448</v>
      </c>
      <c r="L18" s="42" t="s">
        <v>3</v>
      </c>
      <c r="M18" s="42">
        <f>SUM(M10:M15)</f>
        <v>5</v>
      </c>
      <c r="N18" s="43">
        <f>SUM(N11:N13)</f>
        <v>1772</v>
      </c>
      <c r="O18" s="50">
        <f>SUM(O11:O13)</f>
        <v>1</v>
      </c>
      <c r="P18" s="54">
        <f>SUM(P11:P13)</f>
        <v>103101.448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91" t="s">
        <v>37</v>
      </c>
      <c r="C38" s="92"/>
      <c r="D38" s="92"/>
      <c r="E38" s="92"/>
      <c r="F38" s="92"/>
      <c r="G38" s="92"/>
      <c r="H38" s="93"/>
    </row>
    <row r="39" spans="2:8" ht="12.75">
      <c r="B39" s="57" t="s">
        <v>6</v>
      </c>
      <c r="C39" s="94" t="s">
        <v>32</v>
      </c>
      <c r="D39" s="95"/>
      <c r="E39" s="95"/>
      <c r="F39" s="95"/>
      <c r="G39" s="95"/>
      <c r="H39" s="96"/>
    </row>
    <row r="40" spans="2:8" ht="12.75">
      <c r="B40" s="58" t="s">
        <v>13</v>
      </c>
      <c r="C40" s="88" t="s">
        <v>33</v>
      </c>
      <c r="D40" s="89"/>
      <c r="E40" s="89"/>
      <c r="F40" s="89"/>
      <c r="G40" s="89"/>
      <c r="H40" s="90"/>
    </row>
    <row r="41" spans="2:8" ht="12.75">
      <c r="B41" s="58" t="s">
        <v>9</v>
      </c>
      <c r="C41" s="88" t="s">
        <v>34</v>
      </c>
      <c r="D41" s="89"/>
      <c r="E41" s="89"/>
      <c r="F41" s="89"/>
      <c r="G41" s="89"/>
      <c r="H41" s="90"/>
    </row>
    <row r="42" spans="2:8" ht="12.75">
      <c r="B42" s="58" t="s">
        <v>41</v>
      </c>
      <c r="C42" s="88" t="s">
        <v>42</v>
      </c>
      <c r="D42" s="89"/>
      <c r="E42" s="89"/>
      <c r="F42" s="89"/>
      <c r="G42" s="89"/>
      <c r="H42" s="90"/>
    </row>
    <row r="43" spans="1:8" ht="12.75">
      <c r="A43" s="40"/>
      <c r="B43" s="58" t="s">
        <v>20</v>
      </c>
      <c r="C43" s="88" t="s">
        <v>35</v>
      </c>
      <c r="D43" s="89"/>
      <c r="E43" s="89"/>
      <c r="F43" s="89"/>
      <c r="G43" s="89"/>
      <c r="H43" s="90"/>
    </row>
    <row r="44" spans="1:8" ht="12.75">
      <c r="A44" s="40"/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1:8" ht="13.5" thickBot="1">
      <c r="A45" s="40"/>
      <c r="B45" s="59" t="s">
        <v>29</v>
      </c>
      <c r="C45" s="77" t="s">
        <v>38</v>
      </c>
      <c r="D45" s="78"/>
      <c r="E45" s="78"/>
      <c r="F45" s="78"/>
      <c r="G45" s="78"/>
      <c r="H45" s="79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2:H42"/>
    <mergeCell ref="B38:H38"/>
    <mergeCell ref="C39:H39"/>
    <mergeCell ref="C40:H40"/>
    <mergeCell ref="C41:H41"/>
    <mergeCell ref="C45:H45"/>
    <mergeCell ref="A1:S1"/>
    <mergeCell ref="A2:S2"/>
    <mergeCell ref="A3:S3"/>
    <mergeCell ref="A4:S4"/>
    <mergeCell ref="B7:F7"/>
    <mergeCell ref="G7:K7"/>
    <mergeCell ref="L7:P7"/>
    <mergeCell ref="A5:S5"/>
    <mergeCell ref="C43:H43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3">
      <selection activeCell="I40" sqref="I40"/>
    </sheetView>
  </sheetViews>
  <sheetFormatPr defaultColWidth="9.140625" defaultRowHeight="12.75"/>
  <cols>
    <col min="1" max="3" width="9.140625" style="6" customWidth="1"/>
    <col min="4" max="4" width="16.57421875" style="6" customWidth="1"/>
    <col min="5" max="5" width="13.8515625" style="6" customWidth="1"/>
    <col min="6" max="7" width="9.140625" style="6" customWidth="1"/>
    <col min="8" max="8" width="13.28125" style="6" customWidth="1"/>
    <col min="9" max="9" width="11.7109375" style="6" customWidth="1"/>
    <col min="10" max="10" width="10.140625" style="6" bestFit="1" customWidth="1"/>
    <col min="11" max="11" width="10.28125" style="6" customWidth="1"/>
    <col min="12" max="12" width="11.140625" style="6" bestFit="1" customWidth="1"/>
    <col min="13" max="13" width="12.00390625" style="6" customWidth="1"/>
    <col min="14" max="14" width="11.140625" style="6" bestFit="1" customWidth="1"/>
    <col min="15" max="16384" width="9.140625" style="6" customWidth="1"/>
  </cols>
  <sheetData>
    <row r="1" spans="1:16" ht="12.75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2.75">
      <c r="A2" s="80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2.75">
      <c r="A3" s="80" t="s">
        <v>22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12.75">
      <c r="A4" s="81" t="s">
        <v>62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12.75">
      <c r="A5" s="80" t="s">
        <v>15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ht="13.5" thickBot="1"/>
    <row r="7" spans="2:13" ht="13.5" thickBot="1">
      <c r="B7" s="97" t="s">
        <v>43</v>
      </c>
      <c r="C7" s="97"/>
      <c r="D7" s="97"/>
      <c r="E7" s="97"/>
      <c r="F7" s="97" t="s">
        <v>48</v>
      </c>
      <c r="G7" s="97"/>
      <c r="H7" s="97"/>
      <c r="I7" s="97"/>
      <c r="J7" s="97" t="s">
        <v>49</v>
      </c>
      <c r="K7" s="97"/>
      <c r="L7" s="97"/>
      <c r="M7" s="97"/>
    </row>
    <row r="8" spans="2:13" ht="12.75">
      <c r="B8" s="19"/>
      <c r="C8" s="19" t="s">
        <v>24</v>
      </c>
      <c r="D8" s="19" t="s">
        <v>17</v>
      </c>
      <c r="E8" s="19" t="s">
        <v>5</v>
      </c>
      <c r="F8" s="19"/>
      <c r="G8" s="19" t="s">
        <v>24</v>
      </c>
      <c r="H8" s="19" t="s">
        <v>17</v>
      </c>
      <c r="I8" s="19" t="s">
        <v>5</v>
      </c>
      <c r="J8" s="19"/>
      <c r="K8" s="19" t="s">
        <v>25</v>
      </c>
      <c r="L8" s="19" t="s">
        <v>17</v>
      </c>
      <c r="M8" s="19" t="s">
        <v>5</v>
      </c>
    </row>
    <row r="9" spans="2:13" ht="12.75">
      <c r="B9" s="10" t="s">
        <v>0</v>
      </c>
      <c r="C9" s="10" t="s">
        <v>23</v>
      </c>
      <c r="D9" s="10" t="s">
        <v>26</v>
      </c>
      <c r="E9" s="10" t="s">
        <v>28</v>
      </c>
      <c r="F9" s="10" t="s">
        <v>2</v>
      </c>
      <c r="G9" s="10" t="s">
        <v>23</v>
      </c>
      <c r="H9" s="10" t="s">
        <v>26</v>
      </c>
      <c r="I9" s="10" t="s">
        <v>28</v>
      </c>
      <c r="J9" s="10" t="s">
        <v>19</v>
      </c>
      <c r="K9" s="10" t="s">
        <v>23</v>
      </c>
      <c r="L9" s="10" t="s">
        <v>26</v>
      </c>
      <c r="M9" s="10" t="s">
        <v>28</v>
      </c>
    </row>
    <row r="10" spans="2:13" ht="13.5" thickBot="1">
      <c r="B10" s="22"/>
      <c r="C10" s="22">
        <v>2015</v>
      </c>
      <c r="D10" s="22">
        <f>C10</f>
        <v>2015</v>
      </c>
      <c r="E10" s="22">
        <f>C10</f>
        <v>2015</v>
      </c>
      <c r="F10" s="22"/>
      <c r="G10" s="10">
        <f>C10</f>
        <v>2015</v>
      </c>
      <c r="H10" s="22">
        <f>C10</f>
        <v>2015</v>
      </c>
      <c r="I10" s="22">
        <f>C10</f>
        <v>2015</v>
      </c>
      <c r="J10" s="22"/>
      <c r="K10" s="22">
        <f>C10</f>
        <v>2015</v>
      </c>
      <c r="L10" s="10">
        <f>C10</f>
        <v>2015</v>
      </c>
      <c r="M10" s="22">
        <f>C10</f>
        <v>2015</v>
      </c>
    </row>
    <row r="11" spans="2:15" ht="12.75">
      <c r="B11" s="7" t="s">
        <v>6</v>
      </c>
      <c r="C11" s="65">
        <f>gennaio!C11+febbraio!C11+marzo!C11+aprile!C11+maggio1!C11+maggio2!C11+giugno1!C11+giugno2!C11+luglio!C11+agosto!C11+settembre!C11+ottobre1!C11+ottobre2!C11+novembre!C11+dicembre!C11</f>
        <v>7</v>
      </c>
      <c r="D11" s="69">
        <f>dicembre!F11</f>
        <v>3906.2999999999997</v>
      </c>
      <c r="E11" s="48">
        <f aca="true" t="shared" si="0" ref="E11:E17">D11/$D$18</f>
        <v>0.037887925686552915</v>
      </c>
      <c r="F11" s="52" t="s">
        <v>6</v>
      </c>
      <c r="G11" s="65">
        <f>gennaio!H11+febbraio!H11+marzo!H11+aprile!H11+maggio1!H11+maggio2!H11+giugno1!H11+giugno2!H11+luglio!H11+agosto!H11+settembre!H11+ottobre1!H11+ottobre2!H11+novembre!H11+dicembre!H11</f>
        <v>5</v>
      </c>
      <c r="H11" s="69">
        <f>dicembre!K11</f>
        <v>1954.3000000000002</v>
      </c>
      <c r="I11" s="51">
        <f>H11/$H$18</f>
        <v>0.01895511690582658</v>
      </c>
      <c r="J11" s="7">
        <v>908</v>
      </c>
      <c r="K11" s="65">
        <f>gennaio!M11+febbraio!M11+marzo!M11+aprile!M11+maggio1!M11+maggio2!M11+giugno1!M11+giugno2!M11+luglio!M11+agosto!M11+settembre!M11+ottobre1!M11+ottobre2!M11+novembre!M11+dicembre!M11</f>
        <v>13</v>
      </c>
      <c r="L11" s="69">
        <f>dicembre!P11</f>
        <v>21307.74</v>
      </c>
      <c r="M11" s="64">
        <f>L11/$L$18</f>
        <v>0.20666770848843946</v>
      </c>
      <c r="N11" s="71"/>
      <c r="O11" s="72"/>
    </row>
    <row r="12" spans="2:15" ht="12.75">
      <c r="B12" s="10" t="s">
        <v>13</v>
      </c>
      <c r="C12" s="66">
        <f>gennaio!C12+febbraio!C12+marzo!C12+aprile!C12+maggio1!C12+maggio2!C12+giugno1!C12+giugno2!C12+luglio!C12+agosto!C12+settembre!C12+ottobre1!C12+ottobre2!C12+novembre!C12+dicembre!C12</f>
        <v>2</v>
      </c>
      <c r="D12" s="67">
        <f>dicembre!F12</f>
        <v>1745.94</v>
      </c>
      <c r="E12" s="49">
        <f t="shared" si="0"/>
        <v>0.01693419475544126</v>
      </c>
      <c r="F12" s="55" t="s">
        <v>7</v>
      </c>
      <c r="G12" s="66">
        <f>gennaio!H12+febbraio!H12+marzo!H12+aprile!H12+maggio1!H12+maggio2!H12+giugno1!H12+giugno2!H12+luglio!H12+agosto!H12+settembre!H12+ottobre1!H12+ottobre2!H12+novembre!H12+dicembre!H12</f>
        <v>8</v>
      </c>
      <c r="H12" s="67">
        <f>dicembre!K12</f>
        <v>19353.440000000002</v>
      </c>
      <c r="I12" s="46">
        <f>H12/$H$18</f>
        <v>0.1877125915826129</v>
      </c>
      <c r="J12" s="10" t="s">
        <v>27</v>
      </c>
      <c r="K12" s="66">
        <f>gennaio!M12+febbraio!M12+marzo!M12+aprile!M12+maggio1!M12+maggio2!M12+giugno1!M12+giugno2!M12+luglio!M12+agosto!M12+settembre!M12+ottobre1!M12+ottobre2!M12+novembre!M12+dicembre!M12</f>
        <v>53</v>
      </c>
      <c r="L12" s="67">
        <f>dicembre!P12</f>
        <v>66647.5</v>
      </c>
      <c r="M12" s="32">
        <f>L12/$L$18</f>
        <v>0.6464264207036161</v>
      </c>
      <c r="N12" s="73"/>
      <c r="O12" s="74"/>
    </row>
    <row r="13" spans="2:15" ht="12.75">
      <c r="B13" s="10" t="s">
        <v>9</v>
      </c>
      <c r="C13" s="66">
        <f>gennaio!C13+febbraio!C13+marzo!C13+aprile!C13+maggio1!C13+maggio2!C13+giugno1!C13+giugno2!C13+luglio!C13+agosto!C13+settembre!C13+ottobre1!C13+ottobre2!C13+novembre!C13+dicembre!C13</f>
        <v>44</v>
      </c>
      <c r="D13" s="67">
        <f>dicembre!F13</f>
        <v>74958</v>
      </c>
      <c r="E13" s="49">
        <f t="shared" si="0"/>
        <v>0.7270314962016828</v>
      </c>
      <c r="F13" s="55" t="s">
        <v>8</v>
      </c>
      <c r="G13" s="66">
        <f>gennaio!H13+febbraio!H13+marzo!H13+aprile!H13+maggio1!H13+maggio2!H13+giugno1!H13+giugno2!H13+luglio!H13+agosto!H13+settembre!H13+ottobre1!H13+ottobre2!H13+novembre!H13+dicembre!H13</f>
        <v>45</v>
      </c>
      <c r="H13" s="67">
        <f>dicembre!K13</f>
        <v>52885.708</v>
      </c>
      <c r="I13" s="46">
        <f>H13/$H$18</f>
        <v>0.5129482565560087</v>
      </c>
      <c r="J13" s="10" t="s">
        <v>11</v>
      </c>
      <c r="K13" s="66">
        <f>gennaio!M13+febbraio!M13+marzo!M13+aprile!M13+maggio1!M13+maggio2!M13+giugno1!M13+giugno2!M13+luglio!M13+agosto!M13+settembre!M13+ottobre1!M13+ottobre2!M13+novembre!M13+dicembre!M13</f>
        <v>16</v>
      </c>
      <c r="L13" s="67">
        <f>dicembre!P13</f>
        <v>15146.208</v>
      </c>
      <c r="M13" s="32">
        <f>L13/$L$18</f>
        <v>0.14690587080794443</v>
      </c>
      <c r="N13" s="73"/>
      <c r="O13" s="74"/>
    </row>
    <row r="14" spans="2:15" ht="12.75">
      <c r="B14" s="10" t="s">
        <v>41</v>
      </c>
      <c r="C14" s="66">
        <f>gennaio!C14+febbraio!C14+marzo!C14+aprile!C14+maggio1!C14+maggio2!C14+giugno1!C14+giugno2!C14+luglio!C14+agosto!C14+settembre!C14+ottobre1!C14+ottobre2!C14+novembre!C14+dicembre!C14</f>
        <v>1</v>
      </c>
      <c r="D14" s="67">
        <f>dicembre!F14</f>
        <v>1695</v>
      </c>
      <c r="E14" s="49">
        <f t="shared" si="0"/>
        <v>0.01644011828039505</v>
      </c>
      <c r="F14" s="55" t="s">
        <v>10</v>
      </c>
      <c r="G14" s="66">
        <f>gennaio!H14+febbraio!H14+marzo!H14+aprile!H14+maggio1!H14+maggio2!H14+giugno1!H14+giugno2!H14+luglio!H14+agosto!H14+settembre!H14+ottobre1!H14+ottobre2!H14+novembre!H14+dicembre!H14</f>
        <v>24</v>
      </c>
      <c r="H14" s="67">
        <f>dicembre!K14</f>
        <v>28908</v>
      </c>
      <c r="I14" s="46">
        <f>H14/$H$18</f>
        <v>0.28038403495555175</v>
      </c>
      <c r="J14" s="10"/>
      <c r="K14" s="66"/>
      <c r="L14" s="67"/>
      <c r="M14" s="32"/>
      <c r="N14" s="71"/>
      <c r="O14" s="72"/>
    </row>
    <row r="15" spans="2:15" ht="12.75">
      <c r="B15" s="10" t="s">
        <v>20</v>
      </c>
      <c r="C15" s="66">
        <f>gennaio!C15+febbraio!C15+marzo!C15+aprile!C15+maggio1!C15+maggio2!C15+giugno1!C15+giugno2!C15+luglio!C15+agosto!C15+settembre!C15+ottobre1!C15+ottobre2!C15+novembre!C15+dicembre!C15</f>
        <v>20</v>
      </c>
      <c r="D15" s="67">
        <f>dicembre!F15</f>
        <v>17723</v>
      </c>
      <c r="E15" s="49">
        <f t="shared" si="0"/>
        <v>0.17189865267459675</v>
      </c>
      <c r="F15" s="10"/>
      <c r="G15" s="66"/>
      <c r="H15" s="67"/>
      <c r="I15" s="46"/>
      <c r="J15" s="10"/>
      <c r="K15" s="66"/>
      <c r="L15" s="67"/>
      <c r="M15" s="32"/>
      <c r="N15" s="71"/>
      <c r="O15" s="72"/>
    </row>
    <row r="16" spans="2:15" ht="12.75">
      <c r="B16" s="10" t="s">
        <v>39</v>
      </c>
      <c r="C16" s="66">
        <f>gennaio!C16+febbraio!C16+marzo!C16+aprile!C16+maggio1!C16+maggio2!C16+giugno1!C16+giugno2!C16+luglio!C16+agosto!C16+settembre!C16+ottobre1!C16+ottobre2!C16+novembre!C16+dicembre!C16</f>
        <v>2</v>
      </c>
      <c r="D16" s="67">
        <f>dicembre!F16</f>
        <v>712.5</v>
      </c>
      <c r="E16" s="49">
        <f t="shared" si="0"/>
        <v>0.006910669188661637</v>
      </c>
      <c r="F16" s="10"/>
      <c r="G16" s="66"/>
      <c r="H16" s="67"/>
      <c r="I16" s="46"/>
      <c r="J16" s="10"/>
      <c r="K16" s="66"/>
      <c r="L16" s="67"/>
      <c r="M16" s="32"/>
      <c r="N16" s="71"/>
      <c r="O16" s="71"/>
    </row>
    <row r="17" spans="2:15" ht="13.5" thickBot="1">
      <c r="B17" s="10" t="s">
        <v>29</v>
      </c>
      <c r="C17" s="68">
        <f>gennaio!C17+febbraio!C17+marzo!C17+aprile!C17+maggio1!C17+maggio2!C17+giugno1!C17+giugno2!C17+luglio!C17+agosto!C17+settembre!C17+ottobre1!C17+ottobre2!C17+novembre!C17+dicembre!C17</f>
        <v>6</v>
      </c>
      <c r="D17" s="70">
        <f>dicembre!F17</f>
        <v>2360.708</v>
      </c>
      <c r="E17" s="49">
        <f t="shared" si="0"/>
        <v>0.022896943212669524</v>
      </c>
      <c r="F17" s="10"/>
      <c r="G17" s="68"/>
      <c r="H17" s="70"/>
      <c r="I17" s="46"/>
      <c r="J17" s="10"/>
      <c r="K17" s="68"/>
      <c r="L17" s="70"/>
      <c r="M17" s="32"/>
      <c r="N17" s="71"/>
      <c r="O17" s="71"/>
    </row>
    <row r="18" spans="2:15" ht="13.5" thickBot="1">
      <c r="B18" s="42" t="s">
        <v>3</v>
      </c>
      <c r="C18" s="75">
        <f>SUM(C11:C17)</f>
        <v>82</v>
      </c>
      <c r="D18" s="76">
        <f>SUM(D11:D17)</f>
        <v>103101.448</v>
      </c>
      <c r="E18" s="50">
        <f>SUM(E11:E17)</f>
        <v>1</v>
      </c>
      <c r="F18" s="42" t="s">
        <v>3</v>
      </c>
      <c r="G18" s="43">
        <f>SUM(G11:G17)</f>
        <v>82</v>
      </c>
      <c r="H18" s="43">
        <f>SUM(H11:H14)</f>
        <v>103101.448</v>
      </c>
      <c r="I18" s="50">
        <f>SUM(I11:I14)</f>
        <v>1</v>
      </c>
      <c r="J18" s="42" t="s">
        <v>3</v>
      </c>
      <c r="K18" s="42">
        <f>SUM(K11:K17)</f>
        <v>82</v>
      </c>
      <c r="L18" s="43">
        <f>SUM(L11:L13)</f>
        <v>103101.448</v>
      </c>
      <c r="M18" s="50">
        <f>SUM(M11:M13)</f>
        <v>1</v>
      </c>
      <c r="N18" s="72"/>
      <c r="O18" s="71"/>
    </row>
    <row r="19" spans="4:12" ht="12.75">
      <c r="D19" s="23"/>
      <c r="F19" s="23"/>
      <c r="G19" s="23"/>
      <c r="H19" s="23"/>
      <c r="L19" s="23"/>
    </row>
    <row r="20" spans="4:12" ht="12.75">
      <c r="D20" s="23"/>
      <c r="F20" s="23"/>
      <c r="G20" s="23"/>
      <c r="H20" s="23"/>
      <c r="L20" s="23"/>
    </row>
    <row r="21" spans="4:13" ht="12.75">
      <c r="D21" s="24"/>
      <c r="E21" s="25"/>
      <c r="F21" s="24"/>
      <c r="G21" s="24"/>
      <c r="H21" s="24"/>
      <c r="I21" s="25"/>
      <c r="J21" s="25"/>
      <c r="K21" s="25"/>
      <c r="L21" s="24"/>
      <c r="M21" s="25"/>
    </row>
    <row r="22" spans="4:12" ht="12.75">
      <c r="D22" s="23"/>
      <c r="F22" s="23"/>
      <c r="G22" s="23"/>
      <c r="H22" s="23"/>
      <c r="L22" s="23"/>
    </row>
    <row r="23" spans="4:12" ht="12.75">
      <c r="D23" s="23"/>
      <c r="F23" s="23"/>
      <c r="G23" s="23"/>
      <c r="H23" s="23"/>
      <c r="L23" s="23"/>
    </row>
    <row r="24" spans="4:12" ht="12.75">
      <c r="D24" s="23"/>
      <c r="F24" s="23"/>
      <c r="G24" s="23"/>
      <c r="H24" s="23"/>
      <c r="L24" s="23"/>
    </row>
    <row r="25" spans="4:12" ht="12.75">
      <c r="D25" s="23"/>
      <c r="F25" s="23"/>
      <c r="G25" s="23"/>
      <c r="H25" s="23"/>
      <c r="L25" s="23"/>
    </row>
    <row r="26" spans="4:12" ht="12.75">
      <c r="D26" s="23"/>
      <c r="F26" s="23"/>
      <c r="G26" s="23"/>
      <c r="H26" s="23"/>
      <c r="L26" s="23"/>
    </row>
    <row r="27" spans="4:12" ht="12.75">
      <c r="D27" s="23"/>
      <c r="F27" s="23"/>
      <c r="G27" s="23"/>
      <c r="H27" s="23"/>
      <c r="L27" s="23"/>
    </row>
    <row r="28" spans="4:12" ht="12.75">
      <c r="D28" s="23"/>
      <c r="F28" s="23"/>
      <c r="G28" s="23"/>
      <c r="H28" s="23"/>
      <c r="L28" s="23"/>
    </row>
    <row r="29" spans="4:12" ht="12.75">
      <c r="D29" s="23"/>
      <c r="F29" s="23"/>
      <c r="G29" s="23"/>
      <c r="H29" s="23"/>
      <c r="L29" s="23"/>
    </row>
    <row r="30" spans="4:12" ht="12.75">
      <c r="D30" s="23"/>
      <c r="F30" s="23"/>
      <c r="G30" s="23"/>
      <c r="H30" s="23"/>
      <c r="L30" s="23"/>
    </row>
    <row r="31" spans="4:12" ht="12.75">
      <c r="D31" s="26"/>
      <c r="F31" s="23"/>
      <c r="G31" s="23"/>
      <c r="H31" s="23"/>
      <c r="L31" s="23"/>
    </row>
    <row r="32" spans="4:12" ht="12.75">
      <c r="D32" s="23"/>
      <c r="F32" s="23"/>
      <c r="G32" s="23"/>
      <c r="H32" s="23"/>
      <c r="L32" s="23"/>
    </row>
    <row r="33" spans="4:12" ht="12.75">
      <c r="D33" s="23"/>
      <c r="F33" s="23"/>
      <c r="G33" s="23"/>
      <c r="H33" s="23"/>
      <c r="L33" s="23"/>
    </row>
    <row r="34" spans="4:12" ht="12.75">
      <c r="D34" s="23"/>
      <c r="F34" s="23"/>
      <c r="G34" s="23"/>
      <c r="H34" s="23"/>
      <c r="L34" s="23"/>
    </row>
    <row r="35" spans="4:12" ht="12.75">
      <c r="D35" s="23"/>
      <c r="F35" s="23"/>
      <c r="G35" s="23"/>
      <c r="H35" s="23"/>
      <c r="L35" s="23"/>
    </row>
    <row r="37" spans="2:4" ht="13.5" thickBot="1">
      <c r="B37" s="45"/>
      <c r="D37" s="44"/>
    </row>
    <row r="38" spans="2:8" ht="13.5" thickBot="1">
      <c r="B38" s="91" t="s">
        <v>37</v>
      </c>
      <c r="C38" s="92"/>
      <c r="D38" s="92"/>
      <c r="E38" s="92"/>
      <c r="F38" s="92"/>
      <c r="G38" s="92"/>
      <c r="H38" s="93"/>
    </row>
    <row r="39" spans="2:8" ht="12.75">
      <c r="B39" s="57" t="s">
        <v>6</v>
      </c>
      <c r="C39" s="94" t="s">
        <v>32</v>
      </c>
      <c r="D39" s="95"/>
      <c r="E39" s="95"/>
      <c r="F39" s="95"/>
      <c r="G39" s="95"/>
      <c r="H39" s="96"/>
    </row>
    <row r="40" spans="2:8" ht="12.75">
      <c r="B40" s="58" t="s">
        <v>13</v>
      </c>
      <c r="C40" s="88" t="s">
        <v>33</v>
      </c>
      <c r="D40" s="89"/>
      <c r="E40" s="89"/>
      <c r="F40" s="89"/>
      <c r="G40" s="89"/>
      <c r="H40" s="90"/>
    </row>
    <row r="41" spans="2:10" ht="12.75">
      <c r="B41" s="58" t="s">
        <v>9</v>
      </c>
      <c r="C41" s="88" t="s">
        <v>34</v>
      </c>
      <c r="D41" s="89"/>
      <c r="E41" s="89"/>
      <c r="F41" s="89"/>
      <c r="G41" s="89"/>
      <c r="H41" s="90"/>
      <c r="J41" s="63"/>
    </row>
    <row r="42" spans="2:8" ht="12.75">
      <c r="B42" s="58" t="s">
        <v>41</v>
      </c>
      <c r="C42" s="88" t="s">
        <v>42</v>
      </c>
      <c r="D42" s="89"/>
      <c r="E42" s="89"/>
      <c r="F42" s="89"/>
      <c r="G42" s="89"/>
      <c r="H42" s="90"/>
    </row>
    <row r="43" spans="2:8" ht="12.75">
      <c r="B43" s="58" t="s">
        <v>20</v>
      </c>
      <c r="C43" s="88" t="s">
        <v>35</v>
      </c>
      <c r="D43" s="89"/>
      <c r="E43" s="89"/>
      <c r="F43" s="89"/>
      <c r="G43" s="89"/>
      <c r="H43" s="90"/>
    </row>
    <row r="44" spans="2:8" ht="12.75"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2:8" ht="13.5" thickBot="1">
      <c r="B45" s="59" t="s">
        <v>29</v>
      </c>
      <c r="C45" s="77" t="s">
        <v>38</v>
      </c>
      <c r="D45" s="78"/>
      <c r="E45" s="78"/>
      <c r="F45" s="78"/>
      <c r="G45" s="78"/>
      <c r="H45" s="79"/>
    </row>
  </sheetData>
  <mergeCells count="15">
    <mergeCell ref="A1:P1"/>
    <mergeCell ref="A2:P2"/>
    <mergeCell ref="A3:P3"/>
    <mergeCell ref="A4:P4"/>
    <mergeCell ref="B38:H38"/>
    <mergeCell ref="C39:H39"/>
    <mergeCell ref="C40:H40"/>
    <mergeCell ref="A5:P5"/>
    <mergeCell ref="B7:E7"/>
    <mergeCell ref="F7:I7"/>
    <mergeCell ref="J7:M7"/>
    <mergeCell ref="C41:H41"/>
    <mergeCell ref="C42:H42"/>
    <mergeCell ref="C43:H43"/>
    <mergeCell ref="C45:H4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2"/>
  <ignoredErrors>
    <ignoredError sqref="H1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M37" sqref="M37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2.75">
      <c r="A2" s="80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2.75">
      <c r="A3" s="80" t="s">
        <v>22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5" customHeight="1">
      <c r="A4" s="81" t="s">
        <v>45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ht="15.75" customHeight="1">
      <c r="A5" s="80" t="s">
        <v>15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82" t="s">
        <v>36</v>
      </c>
      <c r="C7" s="83"/>
      <c r="D7" s="83"/>
      <c r="E7" s="83"/>
      <c r="F7" s="84"/>
      <c r="G7" s="82" t="s">
        <v>1</v>
      </c>
      <c r="H7" s="83"/>
      <c r="I7" s="83"/>
      <c r="J7" s="83"/>
      <c r="K7" s="84"/>
      <c r="L7" s="85" t="s">
        <v>12</v>
      </c>
      <c r="M7" s="86"/>
      <c r="N7" s="86"/>
      <c r="O7" s="86"/>
      <c r="P7" s="87"/>
      <c r="T7" s="2"/>
    </row>
    <row r="8" spans="2:20" ht="12.75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2:16" ht="13.5" thickBot="1">
      <c r="B10" s="13"/>
      <c r="C10" s="14"/>
      <c r="D10" s="16"/>
      <c r="E10" s="22" t="s">
        <v>30</v>
      </c>
      <c r="F10" s="33">
        <v>42005</v>
      </c>
      <c r="G10" s="15"/>
      <c r="H10" s="15"/>
      <c r="I10" s="16"/>
      <c r="J10" s="22" t="s">
        <v>30</v>
      </c>
      <c r="K10" s="33">
        <f>F10</f>
        <v>42005</v>
      </c>
      <c r="L10" s="13"/>
      <c r="M10" s="13"/>
      <c r="N10" s="16"/>
      <c r="O10" s="22" t="s">
        <v>30</v>
      </c>
      <c r="P10" s="33">
        <f>F10</f>
        <v>42005</v>
      </c>
    </row>
    <row r="11" spans="2:16" ht="12.75">
      <c r="B11" s="7" t="s">
        <v>6</v>
      </c>
      <c r="C11" s="30">
        <v>0</v>
      </c>
      <c r="D11" s="17">
        <v>0</v>
      </c>
      <c r="E11" s="18">
        <f aca="true" t="shared" si="0" ref="E11:E17">F11/$D$18</f>
        <v>0.2185950912827953</v>
      </c>
      <c r="F11" s="17">
        <f>D11+gennaio!F11</f>
        <v>1808</v>
      </c>
      <c r="G11" s="47" t="s">
        <v>6</v>
      </c>
      <c r="H11" s="30">
        <v>0</v>
      </c>
      <c r="I11" s="17">
        <v>0</v>
      </c>
      <c r="J11" s="18">
        <f>I11/$I$18</f>
        <v>0</v>
      </c>
      <c r="K11" s="17">
        <f>I11+gennaio!K11</f>
        <v>340</v>
      </c>
      <c r="L11" s="38">
        <v>908</v>
      </c>
      <c r="M11" s="30">
        <v>1</v>
      </c>
      <c r="N11" s="17">
        <v>1200</v>
      </c>
      <c r="O11" s="18">
        <f>N11/$N$18</f>
        <v>0.14508523757707653</v>
      </c>
      <c r="P11" s="17">
        <f>N11+gennaio!P11</f>
        <v>2760</v>
      </c>
    </row>
    <row r="12" spans="2:16" ht="12.75">
      <c r="B12" s="10" t="s">
        <v>13</v>
      </c>
      <c r="C12" s="31">
        <v>0</v>
      </c>
      <c r="D12" s="20">
        <v>0</v>
      </c>
      <c r="E12" s="21">
        <f t="shared" si="0"/>
        <v>0.1378309756982227</v>
      </c>
      <c r="F12" s="20">
        <f>D12+gennaio!F12</f>
        <v>1140</v>
      </c>
      <c r="G12" s="12" t="s">
        <v>7</v>
      </c>
      <c r="H12" s="31">
        <v>1</v>
      </c>
      <c r="I12" s="20">
        <v>1200</v>
      </c>
      <c r="J12" s="21">
        <f>I12/$I$18</f>
        <v>0.14508523757707653</v>
      </c>
      <c r="K12" s="20">
        <f>I12+gennaio!K12</f>
        <v>2420</v>
      </c>
      <c r="L12" s="39">
        <v>198</v>
      </c>
      <c r="M12" s="31">
        <v>9</v>
      </c>
      <c r="N12" s="20">
        <v>7071</v>
      </c>
      <c r="O12" s="21">
        <f>N12/$N$18</f>
        <v>0.8549147624229234</v>
      </c>
      <c r="P12" s="20">
        <f>N12+gennaio!P12</f>
        <v>10774.5</v>
      </c>
    </row>
    <row r="13" spans="2:16" ht="12.75">
      <c r="B13" s="10" t="s">
        <v>9</v>
      </c>
      <c r="C13" s="31">
        <v>4</v>
      </c>
      <c r="D13" s="20">
        <v>3257</v>
      </c>
      <c r="E13" s="21">
        <f t="shared" si="0"/>
        <v>0.5579131906661831</v>
      </c>
      <c r="F13" s="20">
        <f>D13+gennaio!F13</f>
        <v>4614.5</v>
      </c>
      <c r="G13" s="12" t="s">
        <v>8</v>
      </c>
      <c r="H13" s="31">
        <v>8</v>
      </c>
      <c r="I13" s="20">
        <v>6071</v>
      </c>
      <c r="J13" s="21">
        <f>I13/$I$18</f>
        <v>0.7340103977753597</v>
      </c>
      <c r="K13" s="20">
        <f>I13+gennaio!K13</f>
        <v>9334</v>
      </c>
      <c r="L13" s="9" t="s">
        <v>31</v>
      </c>
      <c r="M13" s="31">
        <v>0</v>
      </c>
      <c r="N13" s="20">
        <v>0</v>
      </c>
      <c r="O13" s="21">
        <f>N13/$N$18</f>
        <v>0</v>
      </c>
      <c r="P13" s="20">
        <f>N13+gennaio!P13</f>
        <v>1140</v>
      </c>
    </row>
    <row r="14" spans="2:16" ht="12.75">
      <c r="B14" s="10" t="s">
        <v>41</v>
      </c>
      <c r="C14" s="31">
        <v>1</v>
      </c>
      <c r="D14" s="20">
        <v>1695</v>
      </c>
      <c r="E14" s="21">
        <f t="shared" si="0"/>
        <v>0.2049328980776206</v>
      </c>
      <c r="F14" s="20">
        <f>D14+gennaio!F14</f>
        <v>1695</v>
      </c>
      <c r="G14" s="12" t="s">
        <v>10</v>
      </c>
      <c r="H14" s="34">
        <v>1</v>
      </c>
      <c r="I14" s="20">
        <v>1000</v>
      </c>
      <c r="J14" s="21">
        <f>I14/$I$18</f>
        <v>0.12090436464756378</v>
      </c>
      <c r="K14" s="20">
        <f>I14+gennaio!K14</f>
        <v>2580.5</v>
      </c>
      <c r="L14" s="37"/>
      <c r="M14" s="31"/>
      <c r="N14" s="20"/>
      <c r="O14" s="32"/>
      <c r="P14" s="20"/>
    </row>
    <row r="15" spans="2:16" ht="12.75">
      <c r="B15" s="10" t="s">
        <v>20</v>
      </c>
      <c r="C15" s="31">
        <v>4</v>
      </c>
      <c r="D15" s="20">
        <v>2869</v>
      </c>
      <c r="E15" s="21">
        <f t="shared" si="0"/>
        <v>0.6005319792044492</v>
      </c>
      <c r="F15" s="20">
        <f>D15+gennaio!F15</f>
        <v>4967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39</v>
      </c>
      <c r="C16" s="31">
        <v>1</v>
      </c>
      <c r="D16" s="20">
        <v>450</v>
      </c>
      <c r="E16" s="21">
        <f t="shared" si="0"/>
        <v>0.0544069640914037</v>
      </c>
      <c r="F16" s="20">
        <f>D16+gennaio!F16</f>
        <v>450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0</v>
      </c>
      <c r="D17" s="20">
        <v>0</v>
      </c>
      <c r="E17" s="56">
        <f t="shared" si="0"/>
        <v>0</v>
      </c>
      <c r="F17" s="15">
        <f>D17+gennaio!F17</f>
        <v>0</v>
      </c>
      <c r="G17" s="35"/>
      <c r="H17" s="34"/>
      <c r="I17" s="29"/>
      <c r="J17" s="56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10</v>
      </c>
      <c r="D18" s="43">
        <f>SUM(D11:D17)</f>
        <v>8271</v>
      </c>
      <c r="E18" s="53">
        <f>SUM(E11:E17)</f>
        <v>1.7742110990206745</v>
      </c>
      <c r="F18" s="54">
        <f>SUM(F11:F17)</f>
        <v>14674.5</v>
      </c>
      <c r="G18" s="42" t="s">
        <v>3</v>
      </c>
      <c r="H18" s="43">
        <f>SUM(H11:H14)</f>
        <v>10</v>
      </c>
      <c r="I18" s="43">
        <f>SUM(I11:I14)</f>
        <v>8271</v>
      </c>
      <c r="J18" s="50">
        <f>SUM(J11:J14)</f>
        <v>1</v>
      </c>
      <c r="K18" s="54">
        <f>SUM(K11:K14)</f>
        <v>14674.5</v>
      </c>
      <c r="L18" s="42" t="s">
        <v>3</v>
      </c>
      <c r="M18" s="42">
        <f>SUM(M10:M15)</f>
        <v>10</v>
      </c>
      <c r="N18" s="43">
        <f>SUM(N11:N13)</f>
        <v>8271</v>
      </c>
      <c r="O18" s="50">
        <f>SUM(O11:O13)</f>
        <v>1</v>
      </c>
      <c r="P18" s="54">
        <f>SUM(P11:P13)</f>
        <v>14674.5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91" t="s">
        <v>37</v>
      </c>
      <c r="C38" s="92"/>
      <c r="D38" s="92"/>
      <c r="E38" s="92"/>
      <c r="F38" s="92"/>
      <c r="G38" s="92"/>
      <c r="H38" s="93"/>
    </row>
    <row r="39" spans="2:8" ht="12.75">
      <c r="B39" s="57" t="s">
        <v>6</v>
      </c>
      <c r="C39" s="94" t="s">
        <v>32</v>
      </c>
      <c r="D39" s="95"/>
      <c r="E39" s="95"/>
      <c r="F39" s="95"/>
      <c r="G39" s="95"/>
      <c r="H39" s="96"/>
    </row>
    <row r="40" spans="2:8" ht="12.75">
      <c r="B40" s="58" t="s">
        <v>13</v>
      </c>
      <c r="C40" s="88" t="s">
        <v>33</v>
      </c>
      <c r="D40" s="89"/>
      <c r="E40" s="89"/>
      <c r="F40" s="89"/>
      <c r="G40" s="89"/>
      <c r="H40" s="90"/>
    </row>
    <row r="41" spans="2:8" ht="12.75">
      <c r="B41" s="58" t="s">
        <v>9</v>
      </c>
      <c r="C41" s="88" t="s">
        <v>34</v>
      </c>
      <c r="D41" s="89"/>
      <c r="E41" s="89"/>
      <c r="F41" s="89"/>
      <c r="G41" s="89"/>
      <c r="H41" s="90"/>
    </row>
    <row r="42" spans="2:8" ht="12.75">
      <c r="B42" s="58" t="s">
        <v>41</v>
      </c>
      <c r="C42" s="88" t="s">
        <v>42</v>
      </c>
      <c r="D42" s="89"/>
      <c r="E42" s="89"/>
      <c r="F42" s="89"/>
      <c r="G42" s="89"/>
      <c r="H42" s="90"/>
    </row>
    <row r="43" spans="1:8" ht="12.75">
      <c r="A43" s="40"/>
      <c r="B43" s="58" t="s">
        <v>20</v>
      </c>
      <c r="C43" s="88" t="s">
        <v>35</v>
      </c>
      <c r="D43" s="89"/>
      <c r="E43" s="89"/>
      <c r="F43" s="89"/>
      <c r="G43" s="89"/>
      <c r="H43" s="90"/>
    </row>
    <row r="44" spans="1:8" ht="12.75">
      <c r="A44" s="40"/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1:8" ht="13.5" thickBot="1">
      <c r="A45" s="40"/>
      <c r="B45" s="59" t="s">
        <v>29</v>
      </c>
      <c r="C45" s="77" t="s">
        <v>38</v>
      </c>
      <c r="D45" s="78"/>
      <c r="E45" s="78"/>
      <c r="F45" s="78"/>
      <c r="G45" s="78"/>
      <c r="H45" s="79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5:H45"/>
    <mergeCell ref="A1:S1"/>
    <mergeCell ref="A2:S2"/>
    <mergeCell ref="A3:S3"/>
    <mergeCell ref="A4:S4"/>
    <mergeCell ref="B7:F7"/>
    <mergeCell ref="G7:K7"/>
    <mergeCell ref="L7:P7"/>
    <mergeCell ref="A5:S5"/>
    <mergeCell ref="C43:H43"/>
    <mergeCell ref="C42:H42"/>
    <mergeCell ref="B38:H38"/>
    <mergeCell ref="C39:H39"/>
    <mergeCell ref="C40:H40"/>
    <mergeCell ref="C41:H41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J41" sqref="J41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2.75">
      <c r="A2" s="80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2.75">
      <c r="A3" s="80" t="s">
        <v>22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5" customHeight="1">
      <c r="A4" s="81" t="s">
        <v>46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ht="15.75" customHeight="1">
      <c r="A5" s="80" t="s">
        <v>15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82" t="s">
        <v>36</v>
      </c>
      <c r="C7" s="83"/>
      <c r="D7" s="83"/>
      <c r="E7" s="83"/>
      <c r="F7" s="84"/>
      <c r="G7" s="82" t="s">
        <v>1</v>
      </c>
      <c r="H7" s="83"/>
      <c r="I7" s="83"/>
      <c r="J7" s="83"/>
      <c r="K7" s="84"/>
      <c r="L7" s="85" t="s">
        <v>12</v>
      </c>
      <c r="M7" s="86"/>
      <c r="N7" s="86"/>
      <c r="O7" s="86"/>
      <c r="P7" s="87"/>
      <c r="T7" s="2"/>
    </row>
    <row r="8" spans="2:20" ht="12.75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2:16" ht="13.5" thickBot="1">
      <c r="B10" s="13"/>
      <c r="C10" s="14"/>
      <c r="D10" s="16"/>
      <c r="E10" s="22" t="s">
        <v>30</v>
      </c>
      <c r="F10" s="33">
        <v>42005</v>
      </c>
      <c r="G10" s="15"/>
      <c r="H10" s="15"/>
      <c r="I10" s="16"/>
      <c r="J10" s="22" t="s">
        <v>30</v>
      </c>
      <c r="K10" s="33">
        <f>F10</f>
        <v>42005</v>
      </c>
      <c r="L10" s="13"/>
      <c r="M10" s="13"/>
      <c r="N10" s="16"/>
      <c r="O10" s="22" t="s">
        <v>30</v>
      </c>
      <c r="P10" s="33">
        <f>F10</f>
        <v>42005</v>
      </c>
    </row>
    <row r="11" spans="2:16" ht="12.75">
      <c r="B11" s="7" t="s">
        <v>6</v>
      </c>
      <c r="C11" s="30">
        <v>0</v>
      </c>
      <c r="D11" s="17">
        <v>0</v>
      </c>
      <c r="E11" s="18">
        <f>D11/$D$18</f>
        <v>0</v>
      </c>
      <c r="F11" s="17">
        <f>D11+febbraio!F11</f>
        <v>1808</v>
      </c>
      <c r="G11" s="47" t="s">
        <v>6</v>
      </c>
      <c r="H11" s="30">
        <v>0</v>
      </c>
      <c r="I11" s="17">
        <v>0</v>
      </c>
      <c r="J11" s="18">
        <f>I11/$I$18</f>
        <v>0</v>
      </c>
      <c r="K11" s="17">
        <f>I11+febbraio!K11</f>
        <v>340</v>
      </c>
      <c r="L11" s="38">
        <v>908</v>
      </c>
      <c r="M11" s="30">
        <v>1</v>
      </c>
      <c r="N11" s="17">
        <v>605.94</v>
      </c>
      <c r="O11" s="18">
        <f>N11/$N$18</f>
        <v>0.05305982343164675</v>
      </c>
      <c r="P11" s="17">
        <f>N11+febbraio!P11</f>
        <v>3365.94</v>
      </c>
    </row>
    <row r="12" spans="2:16" ht="12.75">
      <c r="B12" s="10" t="s">
        <v>13</v>
      </c>
      <c r="C12" s="31">
        <v>1</v>
      </c>
      <c r="D12" s="20">
        <v>605.94</v>
      </c>
      <c r="E12" s="21">
        <f aca="true" t="shared" si="0" ref="E12:E17">D12/$D$18</f>
        <v>0.05305982343164675</v>
      </c>
      <c r="F12" s="20">
        <f>D12+febbraio!F12</f>
        <v>1745.94</v>
      </c>
      <c r="G12" s="12" t="s">
        <v>7</v>
      </c>
      <c r="H12" s="31">
        <v>1</v>
      </c>
      <c r="I12" s="20">
        <v>605.94</v>
      </c>
      <c r="J12" s="21">
        <f>I12/$I$18</f>
        <v>0.05305982343164675</v>
      </c>
      <c r="K12" s="20">
        <f>I12+febbraio!K12</f>
        <v>3025.94</v>
      </c>
      <c r="L12" s="39">
        <v>198</v>
      </c>
      <c r="M12" s="31">
        <v>6</v>
      </c>
      <c r="N12" s="20">
        <v>10515</v>
      </c>
      <c r="O12" s="21">
        <f>N12/$N$18</f>
        <v>0.9207579024057919</v>
      </c>
      <c r="P12" s="20">
        <f>N12+febbraio!P12</f>
        <v>21289.5</v>
      </c>
    </row>
    <row r="13" spans="2:16" ht="12.75">
      <c r="B13" s="10" t="s">
        <v>9</v>
      </c>
      <c r="C13" s="31">
        <v>5</v>
      </c>
      <c r="D13" s="20">
        <v>10215</v>
      </c>
      <c r="E13" s="21">
        <f t="shared" si="0"/>
        <v>0.8944880621089077</v>
      </c>
      <c r="F13" s="20">
        <f>D13+febbraio!F13</f>
        <v>14829.5</v>
      </c>
      <c r="G13" s="12" t="s">
        <v>8</v>
      </c>
      <c r="H13" s="31">
        <v>4</v>
      </c>
      <c r="I13" s="20">
        <v>1984</v>
      </c>
      <c r="J13" s="21">
        <f>I13/$I$18</f>
        <v>0.17373121049672766</v>
      </c>
      <c r="K13" s="20">
        <f>I13+febbraio!K13</f>
        <v>11318</v>
      </c>
      <c r="L13" s="9" t="s">
        <v>31</v>
      </c>
      <c r="M13" s="31">
        <v>1</v>
      </c>
      <c r="N13" s="20">
        <v>299</v>
      </c>
      <c r="O13" s="21">
        <f>N13/$N$18</f>
        <v>0.026182274162561272</v>
      </c>
      <c r="P13" s="20">
        <f>N13+febbraio!P13</f>
        <v>1439</v>
      </c>
    </row>
    <row r="14" spans="2:16" ht="12.75">
      <c r="B14" s="10" t="s">
        <v>41</v>
      </c>
      <c r="C14" s="31">
        <v>0</v>
      </c>
      <c r="D14" s="20">
        <v>0</v>
      </c>
      <c r="E14" s="21">
        <f t="shared" si="0"/>
        <v>0</v>
      </c>
      <c r="F14" s="20">
        <f>D14+febbraio!F14</f>
        <v>1695</v>
      </c>
      <c r="G14" s="12" t="s">
        <v>10</v>
      </c>
      <c r="H14" s="34">
        <v>3</v>
      </c>
      <c r="I14" s="20">
        <v>8830</v>
      </c>
      <c r="J14" s="21">
        <f>I14/$I$18</f>
        <v>0.7732089660716256</v>
      </c>
      <c r="K14" s="20">
        <f>I14+febbraio!K14</f>
        <v>11410.5</v>
      </c>
      <c r="L14" s="37"/>
      <c r="M14" s="31"/>
      <c r="N14" s="20"/>
      <c r="O14" s="32"/>
      <c r="P14" s="20"/>
    </row>
    <row r="15" spans="2:16" ht="12.75">
      <c r="B15" s="10" t="s">
        <v>20</v>
      </c>
      <c r="C15" s="31">
        <v>1</v>
      </c>
      <c r="D15" s="20">
        <v>300</v>
      </c>
      <c r="E15" s="21">
        <f t="shared" si="0"/>
        <v>0.02626984029688422</v>
      </c>
      <c r="F15" s="20">
        <f>D15+febbraio!F15</f>
        <v>5267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39</v>
      </c>
      <c r="C16" s="31">
        <v>0</v>
      </c>
      <c r="D16" s="20">
        <v>0</v>
      </c>
      <c r="E16" s="21">
        <f t="shared" si="0"/>
        <v>0</v>
      </c>
      <c r="F16" s="20">
        <f>D16+febbraio!F16</f>
        <v>450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1</v>
      </c>
      <c r="D17" s="20">
        <v>299</v>
      </c>
      <c r="E17" s="56">
        <f t="shared" si="0"/>
        <v>0.026182274162561272</v>
      </c>
      <c r="F17" s="15">
        <f>D17+febbraio!F17</f>
        <v>299</v>
      </c>
      <c r="G17" s="35"/>
      <c r="H17" s="34"/>
      <c r="I17" s="29"/>
      <c r="J17" s="56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8</v>
      </c>
      <c r="D18" s="43">
        <f>SUM(D11:D17)</f>
        <v>11419.94</v>
      </c>
      <c r="E18" s="53">
        <f>SUM(E11:E17)</f>
        <v>0.9999999999999999</v>
      </c>
      <c r="F18" s="54">
        <f>SUM(F11:F17)</f>
        <v>26094.44</v>
      </c>
      <c r="G18" s="42" t="s">
        <v>3</v>
      </c>
      <c r="H18" s="43">
        <f>SUM(H11:H14)</f>
        <v>8</v>
      </c>
      <c r="I18" s="43">
        <f>SUM(I11:I14)</f>
        <v>11419.94</v>
      </c>
      <c r="J18" s="50">
        <f>SUM(J11:J14)</f>
        <v>1</v>
      </c>
      <c r="K18" s="54">
        <f>SUM(K11:K14)</f>
        <v>26094.440000000002</v>
      </c>
      <c r="L18" s="42" t="s">
        <v>3</v>
      </c>
      <c r="M18" s="42">
        <f>SUM(M10:M15)</f>
        <v>8</v>
      </c>
      <c r="N18" s="43">
        <f>SUM(N11:N13)</f>
        <v>11419.94</v>
      </c>
      <c r="O18" s="50">
        <f>SUM(O11:O13)</f>
        <v>0.9999999999999999</v>
      </c>
      <c r="P18" s="54">
        <f>SUM(P11:P13)</f>
        <v>26094.44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91" t="s">
        <v>37</v>
      </c>
      <c r="C38" s="92"/>
      <c r="D38" s="92"/>
      <c r="E38" s="92"/>
      <c r="F38" s="92"/>
      <c r="G38" s="92"/>
      <c r="H38" s="93"/>
    </row>
    <row r="39" spans="2:8" ht="12.75">
      <c r="B39" s="57" t="s">
        <v>6</v>
      </c>
      <c r="C39" s="94" t="s">
        <v>32</v>
      </c>
      <c r="D39" s="95"/>
      <c r="E39" s="95"/>
      <c r="F39" s="95"/>
      <c r="G39" s="95"/>
      <c r="H39" s="96"/>
    </row>
    <row r="40" spans="2:8" ht="12.75">
      <c r="B40" s="58" t="s">
        <v>13</v>
      </c>
      <c r="C40" s="88" t="s">
        <v>33</v>
      </c>
      <c r="D40" s="89"/>
      <c r="E40" s="89"/>
      <c r="F40" s="89"/>
      <c r="G40" s="89"/>
      <c r="H40" s="90"/>
    </row>
    <row r="41" spans="2:8" ht="12.75">
      <c r="B41" s="58" t="s">
        <v>9</v>
      </c>
      <c r="C41" s="88" t="s">
        <v>34</v>
      </c>
      <c r="D41" s="89"/>
      <c r="E41" s="89"/>
      <c r="F41" s="89"/>
      <c r="G41" s="89"/>
      <c r="H41" s="90"/>
    </row>
    <row r="42" spans="2:8" ht="12.75">
      <c r="B42" s="58" t="s">
        <v>41</v>
      </c>
      <c r="C42" s="88" t="s">
        <v>42</v>
      </c>
      <c r="D42" s="89"/>
      <c r="E42" s="89"/>
      <c r="F42" s="89"/>
      <c r="G42" s="89"/>
      <c r="H42" s="90"/>
    </row>
    <row r="43" spans="1:8" ht="12.75">
      <c r="A43" s="40"/>
      <c r="B43" s="58" t="s">
        <v>20</v>
      </c>
      <c r="C43" s="88" t="s">
        <v>35</v>
      </c>
      <c r="D43" s="89"/>
      <c r="E43" s="89"/>
      <c r="F43" s="89"/>
      <c r="G43" s="89"/>
      <c r="H43" s="90"/>
    </row>
    <row r="44" spans="1:8" ht="12.75">
      <c r="A44" s="40"/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1:8" ht="13.5" thickBot="1">
      <c r="A45" s="40"/>
      <c r="B45" s="59" t="s">
        <v>29</v>
      </c>
      <c r="C45" s="77" t="s">
        <v>38</v>
      </c>
      <c r="D45" s="78"/>
      <c r="E45" s="78"/>
      <c r="F45" s="78"/>
      <c r="G45" s="78"/>
      <c r="H45" s="79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2:H42"/>
    <mergeCell ref="B38:H38"/>
    <mergeCell ref="C39:H39"/>
    <mergeCell ref="C40:H40"/>
    <mergeCell ref="C41:H41"/>
    <mergeCell ref="C45:H45"/>
    <mergeCell ref="A1:S1"/>
    <mergeCell ref="A2:S2"/>
    <mergeCell ref="A3:S3"/>
    <mergeCell ref="A4:S4"/>
    <mergeCell ref="B7:F7"/>
    <mergeCell ref="G7:K7"/>
    <mergeCell ref="L7:P7"/>
    <mergeCell ref="A5:S5"/>
    <mergeCell ref="C43:H43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N40" sqref="N40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2.75">
      <c r="A2" s="80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2.75">
      <c r="A3" s="80" t="s">
        <v>22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5" customHeight="1">
      <c r="A4" s="81" t="s">
        <v>50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ht="15.75" customHeight="1">
      <c r="A5" s="80" t="s">
        <v>15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82" t="s">
        <v>36</v>
      </c>
      <c r="C7" s="83"/>
      <c r="D7" s="83"/>
      <c r="E7" s="83"/>
      <c r="F7" s="84"/>
      <c r="G7" s="82" t="s">
        <v>1</v>
      </c>
      <c r="H7" s="83"/>
      <c r="I7" s="83"/>
      <c r="J7" s="83"/>
      <c r="K7" s="84"/>
      <c r="L7" s="85" t="s">
        <v>12</v>
      </c>
      <c r="M7" s="86"/>
      <c r="N7" s="86"/>
      <c r="O7" s="86"/>
      <c r="P7" s="87"/>
      <c r="T7" s="2"/>
    </row>
    <row r="8" spans="2:20" ht="12.75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2:16" ht="13.5" thickBot="1">
      <c r="B10" s="13"/>
      <c r="C10" s="14"/>
      <c r="D10" s="16"/>
      <c r="E10" s="22" t="s">
        <v>30</v>
      </c>
      <c r="F10" s="33">
        <v>42005</v>
      </c>
      <c r="G10" s="15"/>
      <c r="H10" s="15"/>
      <c r="I10" s="16"/>
      <c r="J10" s="22" t="s">
        <v>30</v>
      </c>
      <c r="K10" s="33">
        <f>F10</f>
        <v>42005</v>
      </c>
      <c r="L10" s="13"/>
      <c r="M10" s="13"/>
      <c r="N10" s="16"/>
      <c r="O10" s="22" t="s">
        <v>30</v>
      </c>
      <c r="P10" s="33">
        <f>F10</f>
        <v>42005</v>
      </c>
    </row>
    <row r="11" spans="2:16" ht="12.75">
      <c r="B11" s="7" t="s">
        <v>6</v>
      </c>
      <c r="C11" s="30">
        <v>0</v>
      </c>
      <c r="D11" s="17">
        <v>0</v>
      </c>
      <c r="E11" s="18">
        <f aca="true" t="shared" si="0" ref="E11:E17">D11/$D$18</f>
        <v>0</v>
      </c>
      <c r="F11" s="17">
        <f>D11+marzo!F11</f>
        <v>1808</v>
      </c>
      <c r="G11" s="47" t="s">
        <v>6</v>
      </c>
      <c r="H11" s="30">
        <v>0</v>
      </c>
      <c r="I11" s="17">
        <v>0</v>
      </c>
      <c r="J11" s="18">
        <f>I11/$I$18</f>
        <v>0</v>
      </c>
      <c r="K11" s="17">
        <f>I11+marzo!K11</f>
        <v>340</v>
      </c>
      <c r="L11" s="38">
        <v>908</v>
      </c>
      <c r="M11" s="30">
        <v>1</v>
      </c>
      <c r="N11" s="17">
        <v>450</v>
      </c>
      <c r="O11" s="18">
        <f>N11/$N$18</f>
        <v>0.10501750291715285</v>
      </c>
      <c r="P11" s="17">
        <f>N11+marzo!P11</f>
        <v>3815.94</v>
      </c>
    </row>
    <row r="12" spans="2:16" ht="12.75">
      <c r="B12" s="10" t="s">
        <v>13</v>
      </c>
      <c r="C12" s="31">
        <v>0</v>
      </c>
      <c r="D12" s="20">
        <v>0</v>
      </c>
      <c r="E12" s="21">
        <f t="shared" si="0"/>
        <v>0</v>
      </c>
      <c r="F12" s="20">
        <f>D12+marzo!F12</f>
        <v>1745.94</v>
      </c>
      <c r="G12" s="12" t="s">
        <v>7</v>
      </c>
      <c r="H12" s="31">
        <v>1</v>
      </c>
      <c r="I12" s="20">
        <v>450</v>
      </c>
      <c r="J12" s="21">
        <f>I12/$I$18</f>
        <v>0.10501750291715285</v>
      </c>
      <c r="K12" s="20">
        <f>I12+marzo!K12</f>
        <v>3475.94</v>
      </c>
      <c r="L12" s="39">
        <v>198</v>
      </c>
      <c r="M12" s="31">
        <v>3</v>
      </c>
      <c r="N12" s="20">
        <v>3835</v>
      </c>
      <c r="O12" s="21">
        <f>N12/$N$18</f>
        <v>0.8949824970828472</v>
      </c>
      <c r="P12" s="20">
        <f>N12+marzo!P12</f>
        <v>25124.5</v>
      </c>
    </row>
    <row r="13" spans="2:16" ht="12.75">
      <c r="B13" s="10" t="s">
        <v>9</v>
      </c>
      <c r="C13" s="31">
        <v>3</v>
      </c>
      <c r="D13" s="20">
        <v>4022.5</v>
      </c>
      <c r="E13" s="21">
        <f t="shared" si="0"/>
        <v>0.9387397899649942</v>
      </c>
      <c r="F13" s="20">
        <f>D13+marzo!F13</f>
        <v>18852</v>
      </c>
      <c r="G13" s="12" t="s">
        <v>8</v>
      </c>
      <c r="H13" s="31">
        <v>1</v>
      </c>
      <c r="I13" s="20">
        <v>2860</v>
      </c>
      <c r="J13" s="21">
        <f>I13/$I$18</f>
        <v>0.6674445740956826</v>
      </c>
      <c r="K13" s="20">
        <f>I13+marzo!K13</f>
        <v>14178</v>
      </c>
      <c r="L13" s="9" t="s">
        <v>31</v>
      </c>
      <c r="M13" s="31">
        <v>0</v>
      </c>
      <c r="N13" s="20">
        <v>0</v>
      </c>
      <c r="O13" s="21">
        <f>N13/$N$18</f>
        <v>0</v>
      </c>
      <c r="P13" s="20">
        <f>N13+marzo!P13</f>
        <v>1439</v>
      </c>
    </row>
    <row r="14" spans="2:16" ht="12.75">
      <c r="B14" s="10" t="s">
        <v>41</v>
      </c>
      <c r="C14" s="31">
        <v>0</v>
      </c>
      <c r="D14" s="20">
        <v>0</v>
      </c>
      <c r="E14" s="21">
        <f t="shared" si="0"/>
        <v>0</v>
      </c>
      <c r="F14" s="20">
        <f>D14+marzo!F14</f>
        <v>1695</v>
      </c>
      <c r="G14" s="12" t="s">
        <v>10</v>
      </c>
      <c r="H14" s="34">
        <v>2</v>
      </c>
      <c r="I14" s="20">
        <v>975</v>
      </c>
      <c r="J14" s="21">
        <f>I14/$I$18</f>
        <v>0.22753792298716452</v>
      </c>
      <c r="K14" s="20">
        <f>I14+marzo!K14</f>
        <v>12385.5</v>
      </c>
      <c r="L14" s="37"/>
      <c r="M14" s="31"/>
      <c r="N14" s="20"/>
      <c r="O14" s="32"/>
      <c r="P14" s="20"/>
    </row>
    <row r="15" spans="2:16" ht="12.75">
      <c r="B15" s="10" t="s">
        <v>20</v>
      </c>
      <c r="C15" s="31">
        <v>0</v>
      </c>
      <c r="D15" s="20">
        <v>0</v>
      </c>
      <c r="E15" s="21">
        <f t="shared" si="0"/>
        <v>0</v>
      </c>
      <c r="F15" s="20">
        <f>D15+marzo!F15</f>
        <v>5267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39</v>
      </c>
      <c r="C16" s="31">
        <v>1</v>
      </c>
      <c r="D16" s="20">
        <v>262.5</v>
      </c>
      <c r="E16" s="21">
        <f t="shared" si="0"/>
        <v>0.061260210035005834</v>
      </c>
      <c r="F16" s="20">
        <f>D16+marzo!F16</f>
        <v>712.5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0</v>
      </c>
      <c r="D17" s="20">
        <v>0</v>
      </c>
      <c r="E17" s="56">
        <f t="shared" si="0"/>
        <v>0</v>
      </c>
      <c r="F17" s="15">
        <f>D17+marzo!F17</f>
        <v>299</v>
      </c>
      <c r="G17" s="35"/>
      <c r="H17" s="34"/>
      <c r="I17" s="29"/>
      <c r="J17" s="56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4</v>
      </c>
      <c r="D18" s="43">
        <f>SUM(D11:D17)</f>
        <v>4285</v>
      </c>
      <c r="E18" s="53">
        <f>SUM(E11:E17)</f>
        <v>1</v>
      </c>
      <c r="F18" s="54">
        <f>SUM(F11:F17)</f>
        <v>30379.44</v>
      </c>
      <c r="G18" s="42" t="s">
        <v>3</v>
      </c>
      <c r="H18" s="43">
        <f>SUM(H11:H14)</f>
        <v>4</v>
      </c>
      <c r="I18" s="43">
        <f>SUM(I11:I14)</f>
        <v>4285</v>
      </c>
      <c r="J18" s="50">
        <f>SUM(J11:J14)</f>
        <v>1</v>
      </c>
      <c r="K18" s="54">
        <f>SUM(K11:K14)</f>
        <v>30379.44</v>
      </c>
      <c r="L18" s="42" t="s">
        <v>3</v>
      </c>
      <c r="M18" s="42">
        <f>SUM(M10:M15)</f>
        <v>4</v>
      </c>
      <c r="N18" s="43">
        <f>SUM(N11:N13)</f>
        <v>4285</v>
      </c>
      <c r="O18" s="50">
        <f>SUM(O11:O13)</f>
        <v>1</v>
      </c>
      <c r="P18" s="54">
        <f>SUM(P11:P13)</f>
        <v>30379.44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91" t="s">
        <v>37</v>
      </c>
      <c r="C38" s="92"/>
      <c r="D38" s="92"/>
      <c r="E38" s="92"/>
      <c r="F38" s="92"/>
      <c r="G38" s="92"/>
      <c r="H38" s="93"/>
    </row>
    <row r="39" spans="2:8" ht="12.75">
      <c r="B39" s="57" t="s">
        <v>6</v>
      </c>
      <c r="C39" s="94" t="s">
        <v>32</v>
      </c>
      <c r="D39" s="95"/>
      <c r="E39" s="95"/>
      <c r="F39" s="95"/>
      <c r="G39" s="95"/>
      <c r="H39" s="96"/>
    </row>
    <row r="40" spans="2:8" ht="12.75">
      <c r="B40" s="58" t="s">
        <v>13</v>
      </c>
      <c r="C40" s="88" t="s">
        <v>33</v>
      </c>
      <c r="D40" s="89"/>
      <c r="E40" s="89"/>
      <c r="F40" s="89"/>
      <c r="G40" s="89"/>
      <c r="H40" s="90"/>
    </row>
    <row r="41" spans="2:8" ht="12.75">
      <c r="B41" s="58" t="s">
        <v>9</v>
      </c>
      <c r="C41" s="88" t="s">
        <v>34</v>
      </c>
      <c r="D41" s="89"/>
      <c r="E41" s="89"/>
      <c r="F41" s="89"/>
      <c r="G41" s="89"/>
      <c r="H41" s="90"/>
    </row>
    <row r="42" spans="2:8" ht="12.75">
      <c r="B42" s="58" t="s">
        <v>41</v>
      </c>
      <c r="C42" s="88" t="s">
        <v>42</v>
      </c>
      <c r="D42" s="89"/>
      <c r="E42" s="89"/>
      <c r="F42" s="89"/>
      <c r="G42" s="89"/>
      <c r="H42" s="90"/>
    </row>
    <row r="43" spans="1:8" ht="12.75">
      <c r="A43" s="40"/>
      <c r="B43" s="58" t="s">
        <v>20</v>
      </c>
      <c r="C43" s="88" t="s">
        <v>35</v>
      </c>
      <c r="D43" s="89"/>
      <c r="E43" s="89"/>
      <c r="F43" s="89"/>
      <c r="G43" s="89"/>
      <c r="H43" s="90"/>
    </row>
    <row r="44" spans="1:8" ht="12.75">
      <c r="A44" s="40"/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1:8" ht="13.5" thickBot="1">
      <c r="A45" s="40"/>
      <c r="B45" s="59" t="s">
        <v>29</v>
      </c>
      <c r="C45" s="77" t="s">
        <v>38</v>
      </c>
      <c r="D45" s="78"/>
      <c r="E45" s="78"/>
      <c r="F45" s="78"/>
      <c r="G45" s="78"/>
      <c r="H45" s="79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5:H45"/>
    <mergeCell ref="A1:S1"/>
    <mergeCell ref="A2:S2"/>
    <mergeCell ref="A3:S3"/>
    <mergeCell ref="A4:S4"/>
    <mergeCell ref="B7:F7"/>
    <mergeCell ref="G7:K7"/>
    <mergeCell ref="L7:P7"/>
    <mergeCell ref="A5:S5"/>
    <mergeCell ref="C43:H43"/>
    <mergeCell ref="C42:H42"/>
    <mergeCell ref="B38:H38"/>
    <mergeCell ref="C39:H39"/>
    <mergeCell ref="C40:H40"/>
    <mergeCell ref="C41:H41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K39" sqref="K39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2.75">
      <c r="A2" s="80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2.75">
      <c r="A3" s="80" t="s">
        <v>22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5" customHeight="1">
      <c r="A4" s="81" t="s">
        <v>51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ht="15.75" customHeight="1">
      <c r="A5" s="80" t="s">
        <v>15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82" t="s">
        <v>36</v>
      </c>
      <c r="C7" s="83"/>
      <c r="D7" s="83"/>
      <c r="E7" s="83"/>
      <c r="F7" s="84"/>
      <c r="G7" s="82" t="s">
        <v>1</v>
      </c>
      <c r="H7" s="83"/>
      <c r="I7" s="83"/>
      <c r="J7" s="83"/>
      <c r="K7" s="84"/>
      <c r="L7" s="85" t="s">
        <v>12</v>
      </c>
      <c r="M7" s="86"/>
      <c r="N7" s="86"/>
      <c r="O7" s="86"/>
      <c r="P7" s="87"/>
      <c r="T7" s="2"/>
    </row>
    <row r="8" spans="2:20" ht="12.75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2:16" ht="13.5" thickBot="1">
      <c r="B10" s="13"/>
      <c r="C10" s="14"/>
      <c r="D10" s="16"/>
      <c r="E10" s="22" t="s">
        <v>30</v>
      </c>
      <c r="F10" s="33">
        <v>42005</v>
      </c>
      <c r="G10" s="15"/>
      <c r="H10" s="15"/>
      <c r="I10" s="16"/>
      <c r="J10" s="22" t="s">
        <v>30</v>
      </c>
      <c r="K10" s="33">
        <f>F10</f>
        <v>42005</v>
      </c>
      <c r="L10" s="13"/>
      <c r="M10" s="13"/>
      <c r="N10" s="16"/>
      <c r="O10" s="22" t="s">
        <v>30</v>
      </c>
      <c r="P10" s="33">
        <f>F10</f>
        <v>42005</v>
      </c>
    </row>
    <row r="11" spans="2:16" ht="12.75">
      <c r="B11" s="7" t="s">
        <v>6</v>
      </c>
      <c r="C11" s="30">
        <v>0</v>
      </c>
      <c r="D11" s="17">
        <v>0</v>
      </c>
      <c r="E11" s="18">
        <f aca="true" t="shared" si="0" ref="E11:E17">D11/$D$18</f>
        <v>0</v>
      </c>
      <c r="F11" s="17">
        <f>D11+aprile!F11</f>
        <v>1808</v>
      </c>
      <c r="G11" s="47" t="s">
        <v>6</v>
      </c>
      <c r="H11" s="30">
        <v>0</v>
      </c>
      <c r="I11" s="17">
        <v>0</v>
      </c>
      <c r="J11" s="18">
        <f>I11/$I$18</f>
        <v>0</v>
      </c>
      <c r="K11" s="17">
        <f>I11+aprile!K11</f>
        <v>340</v>
      </c>
      <c r="L11" s="38">
        <v>908</v>
      </c>
      <c r="M11" s="30">
        <v>0</v>
      </c>
      <c r="N11" s="17">
        <v>0</v>
      </c>
      <c r="O11" s="18">
        <f>N11/$N$18</f>
        <v>0</v>
      </c>
      <c r="P11" s="17">
        <f>N11+aprile!P11</f>
        <v>3815.94</v>
      </c>
    </row>
    <row r="12" spans="2:16" ht="12.75">
      <c r="B12" s="10" t="s">
        <v>13</v>
      </c>
      <c r="C12" s="31">
        <v>0</v>
      </c>
      <c r="D12" s="20">
        <v>0</v>
      </c>
      <c r="E12" s="21">
        <f t="shared" si="0"/>
        <v>0</v>
      </c>
      <c r="F12" s="20">
        <f>D12+aprile!F12</f>
        <v>1745.94</v>
      </c>
      <c r="G12" s="12" t="s">
        <v>7</v>
      </c>
      <c r="H12" s="31">
        <v>0</v>
      </c>
      <c r="I12" s="20">
        <v>0</v>
      </c>
      <c r="J12" s="21">
        <f>I12/$I$18</f>
        <v>0</v>
      </c>
      <c r="K12" s="20">
        <f>I12+aprile!K12</f>
        <v>3475.94</v>
      </c>
      <c r="L12" s="39">
        <v>198</v>
      </c>
      <c r="M12" s="31">
        <v>2</v>
      </c>
      <c r="N12" s="20">
        <v>2025</v>
      </c>
      <c r="O12" s="21">
        <f>N12/$N$18</f>
        <v>0.3446808510638298</v>
      </c>
      <c r="P12" s="20">
        <f>N12+aprile!P12</f>
        <v>27149.5</v>
      </c>
    </row>
    <row r="13" spans="2:16" ht="12.75">
      <c r="B13" s="10" t="s">
        <v>9</v>
      </c>
      <c r="C13" s="31">
        <v>4</v>
      </c>
      <c r="D13" s="20">
        <v>5875</v>
      </c>
      <c r="E13" s="21">
        <f t="shared" si="0"/>
        <v>1</v>
      </c>
      <c r="F13" s="20">
        <f>D13+aprile!F13</f>
        <v>24727</v>
      </c>
      <c r="G13" s="12" t="s">
        <v>8</v>
      </c>
      <c r="H13" s="31">
        <v>3</v>
      </c>
      <c r="I13" s="20">
        <v>4150</v>
      </c>
      <c r="J13" s="21">
        <f>I13/$I$18</f>
        <v>0.7063829787234043</v>
      </c>
      <c r="K13" s="20">
        <f>I13+aprile!K13</f>
        <v>18328</v>
      </c>
      <c r="L13" s="9" t="s">
        <v>31</v>
      </c>
      <c r="M13" s="31">
        <v>2</v>
      </c>
      <c r="N13" s="20">
        <v>3850</v>
      </c>
      <c r="O13" s="21">
        <f>N13/$N$18</f>
        <v>0.6553191489361702</v>
      </c>
      <c r="P13" s="20">
        <f>N13+aprile!P13</f>
        <v>5289</v>
      </c>
    </row>
    <row r="14" spans="2:16" ht="12.75">
      <c r="B14" s="10" t="s">
        <v>41</v>
      </c>
      <c r="C14" s="31">
        <v>0</v>
      </c>
      <c r="D14" s="20">
        <v>0</v>
      </c>
      <c r="E14" s="21">
        <f t="shared" si="0"/>
        <v>0</v>
      </c>
      <c r="F14" s="20">
        <f>D14+aprile!F14</f>
        <v>1695</v>
      </c>
      <c r="G14" s="12" t="s">
        <v>10</v>
      </c>
      <c r="H14" s="34">
        <v>1</v>
      </c>
      <c r="I14" s="20">
        <v>1725</v>
      </c>
      <c r="J14" s="21">
        <f>I14/$I$18</f>
        <v>0.2936170212765957</v>
      </c>
      <c r="K14" s="20">
        <f>I14+aprile!K14</f>
        <v>14110.5</v>
      </c>
      <c r="L14" s="37"/>
      <c r="M14" s="31"/>
      <c r="N14" s="20"/>
      <c r="O14" s="32"/>
      <c r="P14" s="20">
        <f>N14+aprile!P14</f>
        <v>0</v>
      </c>
    </row>
    <row r="15" spans="2:16" ht="12.75">
      <c r="B15" s="10" t="s">
        <v>20</v>
      </c>
      <c r="C15" s="31">
        <v>0</v>
      </c>
      <c r="D15" s="20">
        <v>0</v>
      </c>
      <c r="E15" s="21">
        <f t="shared" si="0"/>
        <v>0</v>
      </c>
      <c r="F15" s="20">
        <f>D15+aprile!F15</f>
        <v>5267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39</v>
      </c>
      <c r="C16" s="31">
        <v>0</v>
      </c>
      <c r="D16" s="20">
        <v>0</v>
      </c>
      <c r="E16" s="21">
        <f t="shared" si="0"/>
        <v>0</v>
      </c>
      <c r="F16" s="20">
        <f>D16+aprile!F16</f>
        <v>712.5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0</v>
      </c>
      <c r="D17" s="20">
        <v>0</v>
      </c>
      <c r="E17" s="56">
        <f t="shared" si="0"/>
        <v>0</v>
      </c>
      <c r="F17" s="15">
        <f>D17+aprile!F17</f>
        <v>299</v>
      </c>
      <c r="G17" s="35"/>
      <c r="H17" s="34"/>
      <c r="I17" s="29"/>
      <c r="J17" s="56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4</v>
      </c>
      <c r="D18" s="43">
        <f>SUM(D11:D17)</f>
        <v>5875</v>
      </c>
      <c r="E18" s="53">
        <f>SUM(E11:E17)</f>
        <v>1</v>
      </c>
      <c r="F18" s="54">
        <f>SUM(F11:F17)</f>
        <v>36254.44</v>
      </c>
      <c r="G18" s="42" t="s">
        <v>3</v>
      </c>
      <c r="H18" s="43">
        <f>SUM(H11:H14)</f>
        <v>4</v>
      </c>
      <c r="I18" s="43">
        <f>SUM(I11:I14)</f>
        <v>5875</v>
      </c>
      <c r="J18" s="50">
        <f>SUM(J11:J14)</f>
        <v>1</v>
      </c>
      <c r="K18" s="54">
        <f>SUM(K11:K14)</f>
        <v>36254.44</v>
      </c>
      <c r="L18" s="42" t="s">
        <v>3</v>
      </c>
      <c r="M18" s="42">
        <f>SUM(M10:M15)</f>
        <v>4</v>
      </c>
      <c r="N18" s="43">
        <f>SUM(N11:N13)</f>
        <v>5875</v>
      </c>
      <c r="O18" s="50">
        <f>SUM(O11:O13)</f>
        <v>1</v>
      </c>
      <c r="P18" s="54">
        <f>SUM(P11:P13)</f>
        <v>36254.44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91" t="s">
        <v>37</v>
      </c>
      <c r="C38" s="92"/>
      <c r="D38" s="92"/>
      <c r="E38" s="92"/>
      <c r="F38" s="92"/>
      <c r="G38" s="92"/>
      <c r="H38" s="93"/>
    </row>
    <row r="39" spans="2:8" ht="12.75">
      <c r="B39" s="57" t="s">
        <v>6</v>
      </c>
      <c r="C39" s="94" t="s">
        <v>32</v>
      </c>
      <c r="D39" s="95"/>
      <c r="E39" s="95"/>
      <c r="F39" s="95"/>
      <c r="G39" s="95"/>
      <c r="H39" s="96"/>
    </row>
    <row r="40" spans="2:8" ht="12.75">
      <c r="B40" s="58" t="s">
        <v>13</v>
      </c>
      <c r="C40" s="88" t="s">
        <v>33</v>
      </c>
      <c r="D40" s="89"/>
      <c r="E40" s="89"/>
      <c r="F40" s="89"/>
      <c r="G40" s="89"/>
      <c r="H40" s="90"/>
    </row>
    <row r="41" spans="2:8" ht="12.75">
      <c r="B41" s="58" t="s">
        <v>9</v>
      </c>
      <c r="C41" s="88" t="s">
        <v>34</v>
      </c>
      <c r="D41" s="89"/>
      <c r="E41" s="89"/>
      <c r="F41" s="89"/>
      <c r="G41" s="89"/>
      <c r="H41" s="90"/>
    </row>
    <row r="42" spans="2:8" ht="12.75">
      <c r="B42" s="58" t="s">
        <v>41</v>
      </c>
      <c r="C42" s="88" t="s">
        <v>42</v>
      </c>
      <c r="D42" s="89"/>
      <c r="E42" s="89"/>
      <c r="F42" s="89"/>
      <c r="G42" s="89"/>
      <c r="H42" s="90"/>
    </row>
    <row r="43" spans="1:8" ht="12.75">
      <c r="A43" s="40"/>
      <c r="B43" s="58" t="s">
        <v>20</v>
      </c>
      <c r="C43" s="88" t="s">
        <v>35</v>
      </c>
      <c r="D43" s="89"/>
      <c r="E43" s="89"/>
      <c r="F43" s="89"/>
      <c r="G43" s="89"/>
      <c r="H43" s="90"/>
    </row>
    <row r="44" spans="1:8" ht="12.75">
      <c r="A44" s="40"/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1:8" ht="13.5" thickBot="1">
      <c r="A45" s="40"/>
      <c r="B45" s="59" t="s">
        <v>29</v>
      </c>
      <c r="C45" s="77" t="s">
        <v>38</v>
      </c>
      <c r="D45" s="78"/>
      <c r="E45" s="78"/>
      <c r="F45" s="78"/>
      <c r="G45" s="78"/>
      <c r="H45" s="79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2:H42"/>
    <mergeCell ref="B38:H38"/>
    <mergeCell ref="C39:H39"/>
    <mergeCell ref="C40:H40"/>
    <mergeCell ref="C41:H41"/>
    <mergeCell ref="C45:H45"/>
    <mergeCell ref="A1:S1"/>
    <mergeCell ref="A2:S2"/>
    <mergeCell ref="A3:S3"/>
    <mergeCell ref="A4:S4"/>
    <mergeCell ref="B7:F7"/>
    <mergeCell ref="G7:K7"/>
    <mergeCell ref="L7:P7"/>
    <mergeCell ref="A5:S5"/>
    <mergeCell ref="C43:H43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J39" sqref="J39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2.75">
      <c r="A2" s="80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2.75">
      <c r="A3" s="80" t="s">
        <v>22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5" customHeight="1">
      <c r="A4" s="81" t="s">
        <v>52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ht="15.75" customHeight="1">
      <c r="A5" s="80" t="s">
        <v>15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82" t="s">
        <v>36</v>
      </c>
      <c r="C7" s="83"/>
      <c r="D7" s="83"/>
      <c r="E7" s="83"/>
      <c r="F7" s="84"/>
      <c r="G7" s="82" t="s">
        <v>1</v>
      </c>
      <c r="H7" s="83"/>
      <c r="I7" s="83"/>
      <c r="J7" s="83"/>
      <c r="K7" s="84"/>
      <c r="L7" s="85" t="s">
        <v>12</v>
      </c>
      <c r="M7" s="86"/>
      <c r="N7" s="86"/>
      <c r="O7" s="86"/>
      <c r="P7" s="87"/>
      <c r="T7" s="2"/>
    </row>
    <row r="8" spans="2:20" ht="12.75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2:16" ht="13.5" thickBot="1">
      <c r="B10" s="13"/>
      <c r="C10" s="14"/>
      <c r="D10" s="16"/>
      <c r="E10" s="22" t="s">
        <v>30</v>
      </c>
      <c r="F10" s="33">
        <v>42005</v>
      </c>
      <c r="G10" s="15"/>
      <c r="H10" s="15"/>
      <c r="I10" s="16"/>
      <c r="J10" s="22" t="s">
        <v>30</v>
      </c>
      <c r="K10" s="33">
        <f>F10</f>
        <v>42005</v>
      </c>
      <c r="L10" s="13"/>
      <c r="M10" s="13"/>
      <c r="N10" s="16"/>
      <c r="O10" s="22" t="s">
        <v>30</v>
      </c>
      <c r="P10" s="33">
        <f>F10</f>
        <v>42005</v>
      </c>
    </row>
    <row r="11" spans="2:16" ht="12.75">
      <c r="B11" s="7" t="s">
        <v>6</v>
      </c>
      <c r="C11" s="30">
        <v>0</v>
      </c>
      <c r="D11" s="17">
        <v>0</v>
      </c>
      <c r="E11" s="18">
        <f aca="true" t="shared" si="0" ref="E11:E17">D11/$D$18</f>
        <v>0</v>
      </c>
      <c r="F11" s="17">
        <f>D11+maggio1!F11</f>
        <v>1808</v>
      </c>
      <c r="G11" s="47" t="s">
        <v>6</v>
      </c>
      <c r="H11" s="30">
        <v>1</v>
      </c>
      <c r="I11" s="17">
        <v>425</v>
      </c>
      <c r="J11" s="18">
        <f>I11/$I$18</f>
        <v>0.032925317632475984</v>
      </c>
      <c r="K11" s="17">
        <f>I11+maggio1!K11</f>
        <v>765</v>
      </c>
      <c r="L11" s="38">
        <v>908</v>
      </c>
      <c r="M11" s="30">
        <v>1</v>
      </c>
      <c r="N11" s="17">
        <v>425</v>
      </c>
      <c r="O11" s="18">
        <f>N11/$N$18</f>
        <v>0.032925317632475984</v>
      </c>
      <c r="P11" s="17">
        <f>N11+maggio1!P11</f>
        <v>4240.9400000000005</v>
      </c>
    </row>
    <row r="12" spans="2:16" ht="12.75">
      <c r="B12" s="10" t="s">
        <v>13</v>
      </c>
      <c r="C12" s="31">
        <v>0</v>
      </c>
      <c r="D12" s="20">
        <v>0</v>
      </c>
      <c r="E12" s="21">
        <f t="shared" si="0"/>
        <v>0</v>
      </c>
      <c r="F12" s="20">
        <f>D12+maggio1!F12</f>
        <v>1745.94</v>
      </c>
      <c r="G12" s="12" t="s">
        <v>7</v>
      </c>
      <c r="H12" s="31">
        <v>0</v>
      </c>
      <c r="I12" s="20">
        <v>0</v>
      </c>
      <c r="J12" s="21">
        <f>I12/$I$18</f>
        <v>0</v>
      </c>
      <c r="K12" s="20">
        <f>I12+maggio1!K12</f>
        <v>3475.94</v>
      </c>
      <c r="L12" s="39">
        <v>198</v>
      </c>
      <c r="M12" s="31">
        <v>1</v>
      </c>
      <c r="N12" s="20">
        <v>10875</v>
      </c>
      <c r="O12" s="21">
        <f>N12/$N$18</f>
        <v>0.842500774713356</v>
      </c>
      <c r="P12" s="20">
        <f>N12+maggio1!P12</f>
        <v>38024.5</v>
      </c>
    </row>
    <row r="13" spans="2:16" ht="12.75">
      <c r="B13" s="10" t="s">
        <v>9</v>
      </c>
      <c r="C13" s="31">
        <v>3</v>
      </c>
      <c r="D13" s="20">
        <v>12908</v>
      </c>
      <c r="E13" s="21">
        <f t="shared" si="0"/>
        <v>1</v>
      </c>
      <c r="F13" s="20">
        <f>D13+maggio1!F13</f>
        <v>37635</v>
      </c>
      <c r="G13" s="12" t="s">
        <v>8</v>
      </c>
      <c r="H13" s="31">
        <v>1</v>
      </c>
      <c r="I13" s="20">
        <v>10875</v>
      </c>
      <c r="J13" s="21">
        <f>I13/$I$18</f>
        <v>0.842500774713356</v>
      </c>
      <c r="K13" s="20">
        <f>I13+maggio1!K13</f>
        <v>29203</v>
      </c>
      <c r="L13" s="9" t="s">
        <v>31</v>
      </c>
      <c r="M13" s="31">
        <v>1</v>
      </c>
      <c r="N13" s="20">
        <v>1608</v>
      </c>
      <c r="O13" s="21">
        <f>N13/$N$18</f>
        <v>0.12457390765416795</v>
      </c>
      <c r="P13" s="20">
        <f>N13+maggio1!P13</f>
        <v>6897</v>
      </c>
    </row>
    <row r="14" spans="2:16" ht="12.75">
      <c r="B14" s="10" t="s">
        <v>41</v>
      </c>
      <c r="C14" s="31">
        <v>0</v>
      </c>
      <c r="D14" s="20">
        <v>0</v>
      </c>
      <c r="E14" s="21">
        <f t="shared" si="0"/>
        <v>0</v>
      </c>
      <c r="F14" s="20">
        <f>D14+maggio1!F14</f>
        <v>1695</v>
      </c>
      <c r="G14" s="12" t="s">
        <v>10</v>
      </c>
      <c r="H14" s="34">
        <v>1</v>
      </c>
      <c r="I14" s="20">
        <v>1608</v>
      </c>
      <c r="J14" s="21">
        <f>I14/$I$18</f>
        <v>0.12457390765416795</v>
      </c>
      <c r="K14" s="20">
        <f>I14+maggio1!K14</f>
        <v>15718.5</v>
      </c>
      <c r="L14" s="37"/>
      <c r="M14" s="31"/>
      <c r="N14" s="20"/>
      <c r="O14" s="32"/>
      <c r="P14" s="20"/>
    </row>
    <row r="15" spans="2:16" ht="12.75">
      <c r="B15" s="10" t="s">
        <v>20</v>
      </c>
      <c r="C15" s="31">
        <v>0</v>
      </c>
      <c r="D15" s="20">
        <v>0</v>
      </c>
      <c r="E15" s="21">
        <f t="shared" si="0"/>
        <v>0</v>
      </c>
      <c r="F15" s="20">
        <f>D15+maggio1!F15</f>
        <v>5267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39</v>
      </c>
      <c r="C16" s="31">
        <v>0</v>
      </c>
      <c r="D16" s="20">
        <v>0</v>
      </c>
      <c r="E16" s="21">
        <f t="shared" si="0"/>
        <v>0</v>
      </c>
      <c r="F16" s="20">
        <f>D16+maggio1!F16</f>
        <v>712.5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0</v>
      </c>
      <c r="D17" s="20">
        <v>0</v>
      </c>
      <c r="E17" s="56">
        <f t="shared" si="0"/>
        <v>0</v>
      </c>
      <c r="F17" s="15">
        <f>D17+maggio1!F17</f>
        <v>299</v>
      </c>
      <c r="G17" s="35"/>
      <c r="H17" s="34"/>
      <c r="I17" s="29"/>
      <c r="J17" s="56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3</v>
      </c>
      <c r="D18" s="43">
        <f>SUM(D11:D17)</f>
        <v>12908</v>
      </c>
      <c r="E18" s="53">
        <f>SUM(E11:E17)</f>
        <v>1</v>
      </c>
      <c r="F18" s="54">
        <f>SUM(F11:F17)</f>
        <v>49162.44</v>
      </c>
      <c r="G18" s="42" t="s">
        <v>3</v>
      </c>
      <c r="H18" s="43">
        <f>SUM(H11:H14)</f>
        <v>3</v>
      </c>
      <c r="I18" s="43">
        <f>SUM(I11:I14)</f>
        <v>12908</v>
      </c>
      <c r="J18" s="50">
        <f>SUM(J11:J14)</f>
        <v>1</v>
      </c>
      <c r="K18" s="54">
        <f>SUM(K11:K14)</f>
        <v>49162.44</v>
      </c>
      <c r="L18" s="42" t="s">
        <v>3</v>
      </c>
      <c r="M18" s="42">
        <f>SUM(M10:M15)</f>
        <v>3</v>
      </c>
      <c r="N18" s="43">
        <f>SUM(N11:N13)</f>
        <v>12908</v>
      </c>
      <c r="O18" s="50">
        <f>SUM(O11:O13)</f>
        <v>1</v>
      </c>
      <c r="P18" s="54">
        <f>SUM(P11:P13)</f>
        <v>49162.44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91" t="s">
        <v>37</v>
      </c>
      <c r="C38" s="92"/>
      <c r="D38" s="92"/>
      <c r="E38" s="92"/>
      <c r="F38" s="92"/>
      <c r="G38" s="92"/>
      <c r="H38" s="93"/>
    </row>
    <row r="39" spans="2:8" ht="12.75">
      <c r="B39" s="57" t="s">
        <v>6</v>
      </c>
      <c r="C39" s="94" t="s">
        <v>32</v>
      </c>
      <c r="D39" s="95"/>
      <c r="E39" s="95"/>
      <c r="F39" s="95"/>
      <c r="G39" s="95"/>
      <c r="H39" s="96"/>
    </row>
    <row r="40" spans="2:8" ht="12.75">
      <c r="B40" s="58" t="s">
        <v>13</v>
      </c>
      <c r="C40" s="88" t="s">
        <v>33</v>
      </c>
      <c r="D40" s="89"/>
      <c r="E40" s="89"/>
      <c r="F40" s="89"/>
      <c r="G40" s="89"/>
      <c r="H40" s="90"/>
    </row>
    <row r="41" spans="2:8" ht="12.75">
      <c r="B41" s="58" t="s">
        <v>9</v>
      </c>
      <c r="C41" s="88" t="s">
        <v>34</v>
      </c>
      <c r="D41" s="89"/>
      <c r="E41" s="89"/>
      <c r="F41" s="89"/>
      <c r="G41" s="89"/>
      <c r="H41" s="90"/>
    </row>
    <row r="42" spans="2:8" ht="12.75">
      <c r="B42" s="58" t="s">
        <v>41</v>
      </c>
      <c r="C42" s="88" t="s">
        <v>42</v>
      </c>
      <c r="D42" s="89"/>
      <c r="E42" s="89"/>
      <c r="F42" s="89"/>
      <c r="G42" s="89"/>
      <c r="H42" s="90"/>
    </row>
    <row r="43" spans="1:8" ht="12.75">
      <c r="A43" s="40"/>
      <c r="B43" s="58" t="s">
        <v>20</v>
      </c>
      <c r="C43" s="88" t="s">
        <v>35</v>
      </c>
      <c r="D43" s="89"/>
      <c r="E43" s="89"/>
      <c r="F43" s="89"/>
      <c r="G43" s="89"/>
      <c r="H43" s="90"/>
    </row>
    <row r="44" spans="1:8" ht="12.75">
      <c r="A44" s="40"/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1:8" ht="13.5" thickBot="1">
      <c r="A45" s="40"/>
      <c r="B45" s="59" t="s">
        <v>29</v>
      </c>
      <c r="C45" s="77" t="s">
        <v>38</v>
      </c>
      <c r="D45" s="78"/>
      <c r="E45" s="78"/>
      <c r="F45" s="78"/>
      <c r="G45" s="78"/>
      <c r="H45" s="79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5:H45"/>
    <mergeCell ref="A1:S1"/>
    <mergeCell ref="A2:S2"/>
    <mergeCell ref="A3:S3"/>
    <mergeCell ref="A4:S4"/>
    <mergeCell ref="B7:F7"/>
    <mergeCell ref="G7:K7"/>
    <mergeCell ref="L7:P7"/>
    <mergeCell ref="A5:S5"/>
    <mergeCell ref="C43:H43"/>
    <mergeCell ref="C42:H42"/>
    <mergeCell ref="B38:H38"/>
    <mergeCell ref="C39:H39"/>
    <mergeCell ref="C40:H40"/>
    <mergeCell ref="C41:H41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K40" sqref="K40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2.75">
      <c r="A2" s="80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2.75">
      <c r="A3" s="80" t="s">
        <v>22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5" customHeight="1">
      <c r="A4" s="81" t="s">
        <v>53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ht="15.75" customHeight="1">
      <c r="A5" s="80" t="s">
        <v>15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82" t="s">
        <v>36</v>
      </c>
      <c r="C7" s="83"/>
      <c r="D7" s="83"/>
      <c r="E7" s="83"/>
      <c r="F7" s="84"/>
      <c r="G7" s="82" t="s">
        <v>1</v>
      </c>
      <c r="H7" s="83"/>
      <c r="I7" s="83"/>
      <c r="J7" s="83"/>
      <c r="K7" s="84"/>
      <c r="L7" s="85" t="s">
        <v>12</v>
      </c>
      <c r="M7" s="86"/>
      <c r="N7" s="86"/>
      <c r="O7" s="86"/>
      <c r="P7" s="87"/>
      <c r="T7" s="2"/>
    </row>
    <row r="8" spans="2:20" ht="12.75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2:16" ht="13.5" thickBot="1">
      <c r="B10" s="13"/>
      <c r="C10" s="14"/>
      <c r="D10" s="16"/>
      <c r="E10" s="22" t="s">
        <v>30</v>
      </c>
      <c r="F10" s="33">
        <v>42005</v>
      </c>
      <c r="G10" s="15"/>
      <c r="H10" s="15"/>
      <c r="I10" s="16"/>
      <c r="J10" s="22" t="s">
        <v>30</v>
      </c>
      <c r="K10" s="33">
        <f>F10</f>
        <v>42005</v>
      </c>
      <c r="L10" s="13"/>
      <c r="M10" s="13"/>
      <c r="N10" s="16"/>
      <c r="O10" s="22" t="s">
        <v>30</v>
      </c>
      <c r="P10" s="33">
        <f>F10</f>
        <v>42005</v>
      </c>
    </row>
    <row r="11" spans="2:16" ht="12.75">
      <c r="B11" s="7" t="s">
        <v>6</v>
      </c>
      <c r="C11" s="30">
        <v>0</v>
      </c>
      <c r="D11" s="17">
        <v>0</v>
      </c>
      <c r="E11" s="18">
        <f aca="true" t="shared" si="0" ref="E11:E17">D11/$D$18</f>
        <v>0</v>
      </c>
      <c r="F11" s="17">
        <f>D11+maggio2!F11</f>
        <v>1808</v>
      </c>
      <c r="G11" s="47" t="s">
        <v>6</v>
      </c>
      <c r="H11" s="30">
        <v>0</v>
      </c>
      <c r="I11" s="17">
        <v>0</v>
      </c>
      <c r="J11" s="18">
        <f>I11/$I$18</f>
        <v>0</v>
      </c>
      <c r="K11" s="17">
        <f>I11+maggio2!K11</f>
        <v>765</v>
      </c>
      <c r="L11" s="38">
        <v>908</v>
      </c>
      <c r="M11" s="30">
        <v>1</v>
      </c>
      <c r="N11" s="17">
        <v>3337.5</v>
      </c>
      <c r="O11" s="18">
        <f>N11/$N$18</f>
        <v>0.6458635703918723</v>
      </c>
      <c r="P11" s="17">
        <f>N11+maggio2!P11</f>
        <v>7578.4400000000005</v>
      </c>
    </row>
    <row r="12" spans="2:16" ht="12.75">
      <c r="B12" s="10" t="s">
        <v>13</v>
      </c>
      <c r="C12" s="31">
        <v>0</v>
      </c>
      <c r="D12" s="20">
        <v>0</v>
      </c>
      <c r="E12" s="21">
        <f t="shared" si="0"/>
        <v>0</v>
      </c>
      <c r="F12" s="20">
        <f>D12+maggio2!F12</f>
        <v>1745.94</v>
      </c>
      <c r="G12" s="12" t="s">
        <v>7</v>
      </c>
      <c r="H12" s="31">
        <v>1</v>
      </c>
      <c r="I12" s="20">
        <v>3337.5</v>
      </c>
      <c r="J12" s="21">
        <f>I12/$I$18</f>
        <v>0.6458635703918723</v>
      </c>
      <c r="K12" s="20">
        <f>I12+maggio2!K12</f>
        <v>6813.4400000000005</v>
      </c>
      <c r="L12" s="39">
        <v>198</v>
      </c>
      <c r="M12" s="31">
        <v>2</v>
      </c>
      <c r="N12" s="20">
        <v>1830</v>
      </c>
      <c r="O12" s="21">
        <f>N12/$N$18</f>
        <v>0.35413642960812775</v>
      </c>
      <c r="P12" s="20">
        <f>N12+maggio2!P12</f>
        <v>39854.5</v>
      </c>
    </row>
    <row r="13" spans="2:16" ht="12.75">
      <c r="B13" s="10" t="s">
        <v>9</v>
      </c>
      <c r="C13" s="31">
        <v>3</v>
      </c>
      <c r="D13" s="20">
        <v>5167.5</v>
      </c>
      <c r="E13" s="21">
        <f t="shared" si="0"/>
        <v>1</v>
      </c>
      <c r="F13" s="20">
        <f>D13+maggio2!F13</f>
        <v>42802.5</v>
      </c>
      <c r="G13" s="12" t="s">
        <v>8</v>
      </c>
      <c r="H13" s="31">
        <v>2</v>
      </c>
      <c r="I13" s="20">
        <v>1830</v>
      </c>
      <c r="J13" s="21">
        <f>I13/$I$18</f>
        <v>0.35413642960812775</v>
      </c>
      <c r="K13" s="20">
        <f>I13+maggio2!K13</f>
        <v>31033</v>
      </c>
      <c r="L13" s="9" t="s">
        <v>31</v>
      </c>
      <c r="M13" s="31">
        <v>0</v>
      </c>
      <c r="N13" s="20">
        <v>0</v>
      </c>
      <c r="O13" s="21">
        <f>N13/$N$18</f>
        <v>0</v>
      </c>
      <c r="P13" s="20">
        <f>N13+maggio2!P13</f>
        <v>6897</v>
      </c>
    </row>
    <row r="14" spans="2:16" ht="12.75">
      <c r="B14" s="10" t="s">
        <v>41</v>
      </c>
      <c r="C14" s="31">
        <v>0</v>
      </c>
      <c r="D14" s="20">
        <v>0</v>
      </c>
      <c r="E14" s="21">
        <f t="shared" si="0"/>
        <v>0</v>
      </c>
      <c r="F14" s="20">
        <f>D14+maggio2!F14</f>
        <v>1695</v>
      </c>
      <c r="G14" s="12" t="s">
        <v>10</v>
      </c>
      <c r="H14" s="34">
        <v>0</v>
      </c>
      <c r="I14" s="20">
        <v>0</v>
      </c>
      <c r="J14" s="21">
        <f>I14/$I$18</f>
        <v>0</v>
      </c>
      <c r="K14" s="20">
        <f>I14+maggio2!K14</f>
        <v>15718.5</v>
      </c>
      <c r="L14" s="37"/>
      <c r="M14" s="31"/>
      <c r="N14" s="20"/>
      <c r="O14" s="32"/>
      <c r="P14" s="20"/>
    </row>
    <row r="15" spans="2:16" ht="12.75">
      <c r="B15" s="10" t="s">
        <v>20</v>
      </c>
      <c r="C15" s="31">
        <v>0</v>
      </c>
      <c r="D15" s="20">
        <v>0</v>
      </c>
      <c r="E15" s="21">
        <f t="shared" si="0"/>
        <v>0</v>
      </c>
      <c r="F15" s="20">
        <f>D15+maggio2!F15</f>
        <v>5267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39</v>
      </c>
      <c r="C16" s="31">
        <v>0</v>
      </c>
      <c r="D16" s="20">
        <v>0</v>
      </c>
      <c r="E16" s="21">
        <f t="shared" si="0"/>
        <v>0</v>
      </c>
      <c r="F16" s="20">
        <f>D16+maggio2!F16</f>
        <v>712.5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0</v>
      </c>
      <c r="D17" s="20">
        <v>0</v>
      </c>
      <c r="E17" s="56">
        <f t="shared" si="0"/>
        <v>0</v>
      </c>
      <c r="F17" s="15">
        <f>D17+maggio2!F17</f>
        <v>299</v>
      </c>
      <c r="G17" s="35"/>
      <c r="H17" s="34"/>
      <c r="I17" s="29"/>
      <c r="J17" s="56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3</v>
      </c>
      <c r="D18" s="43">
        <f>SUM(D11:D17)</f>
        <v>5167.5</v>
      </c>
      <c r="E18" s="53">
        <f>SUM(E11:E17)</f>
        <v>1</v>
      </c>
      <c r="F18" s="54">
        <f>SUM(F11:F17)</f>
        <v>54329.94</v>
      </c>
      <c r="G18" s="42" t="s">
        <v>3</v>
      </c>
      <c r="H18" s="43">
        <f>SUM(H11:H14)</f>
        <v>3</v>
      </c>
      <c r="I18" s="43">
        <f>SUM(I11:I14)</f>
        <v>5167.5</v>
      </c>
      <c r="J18" s="50">
        <f>SUM(J11:J14)</f>
        <v>1</v>
      </c>
      <c r="K18" s="54">
        <f>SUM(K11:K14)</f>
        <v>54329.94</v>
      </c>
      <c r="L18" s="42" t="s">
        <v>3</v>
      </c>
      <c r="M18" s="42">
        <f>SUM(M10:M15)</f>
        <v>3</v>
      </c>
      <c r="N18" s="43">
        <f>SUM(N11:N13)</f>
        <v>5167.5</v>
      </c>
      <c r="O18" s="50">
        <f>SUM(O11:O13)</f>
        <v>1</v>
      </c>
      <c r="P18" s="54">
        <f>SUM(P11:P13)</f>
        <v>54329.94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91" t="s">
        <v>37</v>
      </c>
      <c r="C38" s="92"/>
      <c r="D38" s="92"/>
      <c r="E38" s="92"/>
      <c r="F38" s="92"/>
      <c r="G38" s="92"/>
      <c r="H38" s="93"/>
    </row>
    <row r="39" spans="2:8" ht="12.75">
      <c r="B39" s="57" t="s">
        <v>6</v>
      </c>
      <c r="C39" s="94" t="s">
        <v>32</v>
      </c>
      <c r="D39" s="95"/>
      <c r="E39" s="95"/>
      <c r="F39" s="95"/>
      <c r="G39" s="95"/>
      <c r="H39" s="96"/>
    </row>
    <row r="40" spans="2:8" ht="12.75">
      <c r="B40" s="58" t="s">
        <v>13</v>
      </c>
      <c r="C40" s="88" t="s">
        <v>33</v>
      </c>
      <c r="D40" s="89"/>
      <c r="E40" s="89"/>
      <c r="F40" s="89"/>
      <c r="G40" s="89"/>
      <c r="H40" s="90"/>
    </row>
    <row r="41" spans="2:8" ht="12.75">
      <c r="B41" s="58" t="s">
        <v>9</v>
      </c>
      <c r="C41" s="88" t="s">
        <v>34</v>
      </c>
      <c r="D41" s="89"/>
      <c r="E41" s="89"/>
      <c r="F41" s="89"/>
      <c r="G41" s="89"/>
      <c r="H41" s="90"/>
    </row>
    <row r="42" spans="2:8" ht="12.75">
      <c r="B42" s="58" t="s">
        <v>41</v>
      </c>
      <c r="C42" s="88" t="s">
        <v>42</v>
      </c>
      <c r="D42" s="89"/>
      <c r="E42" s="89"/>
      <c r="F42" s="89"/>
      <c r="G42" s="89"/>
      <c r="H42" s="90"/>
    </row>
    <row r="43" spans="1:8" ht="12.75">
      <c r="A43" s="40"/>
      <c r="B43" s="58" t="s">
        <v>20</v>
      </c>
      <c r="C43" s="88" t="s">
        <v>35</v>
      </c>
      <c r="D43" s="89"/>
      <c r="E43" s="89"/>
      <c r="F43" s="89"/>
      <c r="G43" s="89"/>
      <c r="H43" s="90"/>
    </row>
    <row r="44" spans="1:8" ht="12.75">
      <c r="A44" s="40"/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1:8" ht="13.5" thickBot="1">
      <c r="A45" s="40"/>
      <c r="B45" s="59" t="s">
        <v>29</v>
      </c>
      <c r="C45" s="77" t="s">
        <v>38</v>
      </c>
      <c r="D45" s="78"/>
      <c r="E45" s="78"/>
      <c r="F45" s="78"/>
      <c r="G45" s="78"/>
      <c r="H45" s="79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2:H42"/>
    <mergeCell ref="B38:H38"/>
    <mergeCell ref="C39:H39"/>
    <mergeCell ref="C40:H40"/>
    <mergeCell ref="C41:H41"/>
    <mergeCell ref="C45:H45"/>
    <mergeCell ref="A1:S1"/>
    <mergeCell ref="A2:S2"/>
    <mergeCell ref="A3:S3"/>
    <mergeCell ref="A4:S4"/>
    <mergeCell ref="B7:F7"/>
    <mergeCell ref="G7:K7"/>
    <mergeCell ref="L7:P7"/>
    <mergeCell ref="A5:S5"/>
    <mergeCell ref="C43:H43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J40" sqref="J40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2.75">
      <c r="A2" s="80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2.75">
      <c r="A3" s="80" t="s">
        <v>22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5" customHeight="1">
      <c r="A4" s="81" t="s">
        <v>54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ht="15.75" customHeight="1">
      <c r="A5" s="80" t="s">
        <v>15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82" t="s">
        <v>36</v>
      </c>
      <c r="C7" s="83"/>
      <c r="D7" s="83"/>
      <c r="E7" s="83"/>
      <c r="F7" s="84"/>
      <c r="G7" s="82" t="s">
        <v>1</v>
      </c>
      <c r="H7" s="83"/>
      <c r="I7" s="83"/>
      <c r="J7" s="83"/>
      <c r="K7" s="84"/>
      <c r="L7" s="85" t="s">
        <v>12</v>
      </c>
      <c r="M7" s="86"/>
      <c r="N7" s="86"/>
      <c r="O7" s="86"/>
      <c r="P7" s="87"/>
      <c r="T7" s="2"/>
    </row>
    <row r="8" spans="2:20" ht="12.75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2:16" ht="13.5" thickBot="1">
      <c r="B10" s="13"/>
      <c r="C10" s="14"/>
      <c r="D10" s="16"/>
      <c r="E10" s="22" t="s">
        <v>30</v>
      </c>
      <c r="F10" s="33">
        <v>42005</v>
      </c>
      <c r="G10" s="15"/>
      <c r="H10" s="15"/>
      <c r="I10" s="16"/>
      <c r="J10" s="22" t="s">
        <v>30</v>
      </c>
      <c r="K10" s="33">
        <f>F10</f>
        <v>42005</v>
      </c>
      <c r="L10" s="13"/>
      <c r="M10" s="13"/>
      <c r="N10" s="16"/>
      <c r="O10" s="22" t="s">
        <v>30</v>
      </c>
      <c r="P10" s="33">
        <f>F10</f>
        <v>42005</v>
      </c>
    </row>
    <row r="11" spans="2:16" ht="12.75">
      <c r="B11" s="7" t="s">
        <v>6</v>
      </c>
      <c r="C11" s="30">
        <v>2</v>
      </c>
      <c r="D11" s="17">
        <v>855.2</v>
      </c>
      <c r="E11" s="18">
        <f aca="true" t="shared" si="0" ref="E11:E17">D11/$D$18</f>
        <v>0.1579695956554667</v>
      </c>
      <c r="F11" s="17">
        <f>D11+giugno1!F11</f>
        <v>2663.2</v>
      </c>
      <c r="G11" s="47" t="s">
        <v>6</v>
      </c>
      <c r="H11" s="30">
        <v>2</v>
      </c>
      <c r="I11" s="17">
        <v>855.2</v>
      </c>
      <c r="J11" s="18">
        <f>I11/$I$18</f>
        <v>0.1579695956554667</v>
      </c>
      <c r="K11" s="17">
        <f>I11+giugno1!K11</f>
        <v>1620.2</v>
      </c>
      <c r="L11" s="38">
        <v>908</v>
      </c>
      <c r="M11" s="30">
        <v>2</v>
      </c>
      <c r="N11" s="17">
        <v>855.2</v>
      </c>
      <c r="O11" s="18">
        <f>N11/$N$18</f>
        <v>0.1579695956554667</v>
      </c>
      <c r="P11" s="17">
        <f>N11+giugno1!P11</f>
        <v>8433.640000000001</v>
      </c>
    </row>
    <row r="12" spans="2:16" ht="12.75">
      <c r="B12" s="10" t="s">
        <v>13</v>
      </c>
      <c r="C12" s="31">
        <v>0</v>
      </c>
      <c r="D12" s="20">
        <v>0</v>
      </c>
      <c r="E12" s="21">
        <f t="shared" si="0"/>
        <v>0</v>
      </c>
      <c r="F12" s="20">
        <f>D12+giugno1!F12</f>
        <v>1745.94</v>
      </c>
      <c r="G12" s="12" t="s">
        <v>7</v>
      </c>
      <c r="H12" s="31">
        <v>0</v>
      </c>
      <c r="I12" s="20">
        <v>0</v>
      </c>
      <c r="J12" s="21">
        <f>I12/$I$18</f>
        <v>0</v>
      </c>
      <c r="K12" s="20">
        <f>I12+giugno1!K12</f>
        <v>6813.4400000000005</v>
      </c>
      <c r="L12" s="39">
        <v>198</v>
      </c>
      <c r="M12" s="31">
        <v>3</v>
      </c>
      <c r="N12" s="20">
        <v>1308.5</v>
      </c>
      <c r="O12" s="21">
        <f>N12/$N$18</f>
        <v>0.24170160888117184</v>
      </c>
      <c r="P12" s="20">
        <f>N12+giugno1!P12</f>
        <v>41163</v>
      </c>
    </row>
    <row r="13" spans="2:16" ht="12.75">
      <c r="B13" s="10" t="s">
        <v>9</v>
      </c>
      <c r="C13" s="31">
        <v>2</v>
      </c>
      <c r="D13" s="20">
        <v>3606</v>
      </c>
      <c r="E13" s="21">
        <f t="shared" si="0"/>
        <v>0.6660878881356559</v>
      </c>
      <c r="F13" s="20">
        <f>D13+giugno1!F13</f>
        <v>46408.5</v>
      </c>
      <c r="G13" s="12" t="s">
        <v>8</v>
      </c>
      <c r="H13" s="31">
        <v>2</v>
      </c>
      <c r="I13" s="20">
        <v>1181</v>
      </c>
      <c r="J13" s="21">
        <f>I13/$I$18</f>
        <v>0.21815024844376305</v>
      </c>
      <c r="K13" s="20">
        <f>I13+giugno1!K13</f>
        <v>32214</v>
      </c>
      <c r="L13" s="9" t="s">
        <v>31</v>
      </c>
      <c r="M13" s="31">
        <v>1</v>
      </c>
      <c r="N13" s="20">
        <v>3250</v>
      </c>
      <c r="O13" s="21">
        <f>N13/$N$18</f>
        <v>0.6003287954633615</v>
      </c>
      <c r="P13" s="20">
        <f>N13+giugno1!P13</f>
        <v>10147</v>
      </c>
    </row>
    <row r="14" spans="2:16" ht="12.75">
      <c r="B14" s="10" t="s">
        <v>41</v>
      </c>
      <c r="C14" s="31">
        <v>0</v>
      </c>
      <c r="D14" s="20">
        <v>0</v>
      </c>
      <c r="E14" s="21">
        <f t="shared" si="0"/>
        <v>0</v>
      </c>
      <c r="F14" s="20">
        <f>D14+giugno1!F14</f>
        <v>1695</v>
      </c>
      <c r="G14" s="12" t="s">
        <v>10</v>
      </c>
      <c r="H14" s="34">
        <v>2</v>
      </c>
      <c r="I14" s="20">
        <v>3377.5</v>
      </c>
      <c r="J14" s="21">
        <f>I14/$I$18</f>
        <v>0.6238801559007703</v>
      </c>
      <c r="K14" s="20">
        <f>I14+giugno1!K14</f>
        <v>19096</v>
      </c>
      <c r="L14" s="37"/>
      <c r="M14" s="31"/>
      <c r="N14" s="20"/>
      <c r="O14" s="32"/>
      <c r="P14" s="20">
        <f>N14+giugno1!P14</f>
        <v>0</v>
      </c>
    </row>
    <row r="15" spans="2:16" ht="12.75">
      <c r="B15" s="10" t="s">
        <v>20</v>
      </c>
      <c r="C15" s="31">
        <v>2</v>
      </c>
      <c r="D15" s="20">
        <v>952.5</v>
      </c>
      <c r="E15" s="21">
        <f t="shared" si="0"/>
        <v>0.1759425162088775</v>
      </c>
      <c r="F15" s="20">
        <f>D15+giugno1!F15</f>
        <v>6219.5</v>
      </c>
      <c r="G15" s="12"/>
      <c r="H15" s="34"/>
      <c r="I15" s="20"/>
      <c r="J15" s="21"/>
      <c r="K15" s="20">
        <f>I15+giugno1!K15</f>
        <v>0</v>
      </c>
      <c r="L15" s="37"/>
      <c r="M15" s="31"/>
      <c r="N15" s="20"/>
      <c r="O15" s="32"/>
      <c r="P15" s="20">
        <f>N15+giugno1!P15</f>
        <v>0</v>
      </c>
    </row>
    <row r="16" spans="2:16" ht="12.75">
      <c r="B16" s="10" t="s">
        <v>39</v>
      </c>
      <c r="C16" s="31">
        <v>0</v>
      </c>
      <c r="D16" s="20">
        <v>0</v>
      </c>
      <c r="E16" s="21">
        <f t="shared" si="0"/>
        <v>0</v>
      </c>
      <c r="F16" s="20">
        <f>D16+giugno1!F16</f>
        <v>712.5</v>
      </c>
      <c r="G16" s="12"/>
      <c r="H16" s="34"/>
      <c r="I16" s="20"/>
      <c r="J16" s="21"/>
      <c r="K16" s="20">
        <f>I16+giugno1!K16</f>
        <v>0</v>
      </c>
      <c r="L16" s="37"/>
      <c r="M16" s="31"/>
      <c r="N16" s="20"/>
      <c r="O16" s="32"/>
      <c r="P16" s="20">
        <f>N16+giugno1!P16</f>
        <v>0</v>
      </c>
    </row>
    <row r="17" spans="2:16" ht="13.5" thickBot="1">
      <c r="B17" s="10" t="s">
        <v>29</v>
      </c>
      <c r="C17" s="31">
        <v>0</v>
      </c>
      <c r="D17" s="20">
        <v>0</v>
      </c>
      <c r="E17" s="56">
        <f t="shared" si="0"/>
        <v>0</v>
      </c>
      <c r="F17" s="15">
        <f>D17+giugno1!F17</f>
        <v>299</v>
      </c>
      <c r="G17" s="35"/>
      <c r="H17" s="34"/>
      <c r="I17" s="29"/>
      <c r="J17" s="56"/>
      <c r="K17" s="15">
        <f>I17+giugno1!K17</f>
        <v>0</v>
      </c>
      <c r="L17" s="37"/>
      <c r="M17" s="31"/>
      <c r="N17" s="20"/>
      <c r="O17" s="32"/>
      <c r="P17" s="15">
        <f>N17+giugno1!P17</f>
        <v>0</v>
      </c>
    </row>
    <row r="18" spans="2:16" ht="13.5" thickBot="1">
      <c r="B18" s="42" t="s">
        <v>3</v>
      </c>
      <c r="C18" s="42">
        <f>SUM(C11:C17)</f>
        <v>6</v>
      </c>
      <c r="D18" s="43">
        <f>SUM(D11:D17)</f>
        <v>5413.7</v>
      </c>
      <c r="E18" s="53">
        <f>SUM(E11:E17)</f>
        <v>1</v>
      </c>
      <c r="F18" s="54">
        <f>SUM(F11:F17)</f>
        <v>59743.64</v>
      </c>
      <c r="G18" s="42" t="s">
        <v>3</v>
      </c>
      <c r="H18" s="43">
        <f>SUM(H11:H14)</f>
        <v>6</v>
      </c>
      <c r="I18" s="43">
        <f>SUM(I11:I14)</f>
        <v>5413.7</v>
      </c>
      <c r="J18" s="50">
        <f>SUM(J11:J14)</f>
        <v>1</v>
      </c>
      <c r="K18" s="54">
        <f>SUM(K11:K14)</f>
        <v>59743.64</v>
      </c>
      <c r="L18" s="42" t="s">
        <v>3</v>
      </c>
      <c r="M18" s="42">
        <f>SUM(M10:M15)</f>
        <v>6</v>
      </c>
      <c r="N18" s="43">
        <f>SUM(N11:N13)</f>
        <v>5413.7</v>
      </c>
      <c r="O18" s="50">
        <f>SUM(O11:O13)</f>
        <v>1</v>
      </c>
      <c r="P18" s="54">
        <f>SUM(P11:P13)</f>
        <v>59743.64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91" t="s">
        <v>37</v>
      </c>
      <c r="C38" s="92"/>
      <c r="D38" s="92"/>
      <c r="E38" s="92"/>
      <c r="F38" s="92"/>
      <c r="G38" s="92"/>
      <c r="H38" s="93"/>
    </row>
    <row r="39" spans="2:8" ht="12.75">
      <c r="B39" s="57" t="s">
        <v>6</v>
      </c>
      <c r="C39" s="94" t="s">
        <v>32</v>
      </c>
      <c r="D39" s="95"/>
      <c r="E39" s="95"/>
      <c r="F39" s="95"/>
      <c r="G39" s="95"/>
      <c r="H39" s="96"/>
    </row>
    <row r="40" spans="2:8" ht="12.75">
      <c r="B40" s="58" t="s">
        <v>13</v>
      </c>
      <c r="C40" s="88" t="s">
        <v>33</v>
      </c>
      <c r="D40" s="89"/>
      <c r="E40" s="89"/>
      <c r="F40" s="89"/>
      <c r="G40" s="89"/>
      <c r="H40" s="90"/>
    </row>
    <row r="41" spans="2:8" ht="12.75">
      <c r="B41" s="58" t="s">
        <v>9</v>
      </c>
      <c r="C41" s="88" t="s">
        <v>34</v>
      </c>
      <c r="D41" s="89"/>
      <c r="E41" s="89"/>
      <c r="F41" s="89"/>
      <c r="G41" s="89"/>
      <c r="H41" s="90"/>
    </row>
    <row r="42" spans="2:8" ht="12.75">
      <c r="B42" s="58" t="s">
        <v>41</v>
      </c>
      <c r="C42" s="88" t="s">
        <v>42</v>
      </c>
      <c r="D42" s="89"/>
      <c r="E42" s="89"/>
      <c r="F42" s="89"/>
      <c r="G42" s="89"/>
      <c r="H42" s="90"/>
    </row>
    <row r="43" spans="1:8" ht="12.75">
      <c r="A43" s="40"/>
      <c r="B43" s="58" t="s">
        <v>20</v>
      </c>
      <c r="C43" s="88" t="s">
        <v>35</v>
      </c>
      <c r="D43" s="89"/>
      <c r="E43" s="89"/>
      <c r="F43" s="89"/>
      <c r="G43" s="89"/>
      <c r="H43" s="90"/>
    </row>
    <row r="44" spans="1:8" ht="12.75">
      <c r="A44" s="40"/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1:8" ht="13.5" thickBot="1">
      <c r="A45" s="40"/>
      <c r="B45" s="59" t="s">
        <v>29</v>
      </c>
      <c r="C45" s="77" t="s">
        <v>38</v>
      </c>
      <c r="D45" s="78"/>
      <c r="E45" s="78"/>
      <c r="F45" s="78"/>
      <c r="G45" s="78"/>
      <c r="H45" s="79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5:H45"/>
    <mergeCell ref="A1:S1"/>
    <mergeCell ref="A2:S2"/>
    <mergeCell ref="A3:S3"/>
    <mergeCell ref="A4:S4"/>
    <mergeCell ref="B7:F7"/>
    <mergeCell ref="G7:K7"/>
    <mergeCell ref="L7:P7"/>
    <mergeCell ref="A5:S5"/>
    <mergeCell ref="C43:H43"/>
    <mergeCell ref="C42:H42"/>
    <mergeCell ref="B38:H38"/>
    <mergeCell ref="C39:H39"/>
    <mergeCell ref="C40:H40"/>
    <mergeCell ref="C41:H41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J38" sqref="J38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8.28125" style="0" customWidth="1"/>
    <col min="16" max="16" width="8.7109375" style="4" bestFit="1" customWidth="1"/>
    <col min="19" max="19" width="9.421875" style="0" customWidth="1"/>
  </cols>
  <sheetData>
    <row r="1" spans="1:19" ht="12.75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2.75">
      <c r="A2" s="80" t="s">
        <v>47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12.75">
      <c r="A3" s="80" t="s">
        <v>22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5" customHeight="1">
      <c r="A4" s="81" t="s">
        <v>55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</row>
    <row r="5" spans="1:19" ht="15.75" customHeight="1">
      <c r="A5" s="80" t="s">
        <v>15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82" t="s">
        <v>36</v>
      </c>
      <c r="C7" s="83"/>
      <c r="D7" s="83"/>
      <c r="E7" s="83"/>
      <c r="F7" s="84"/>
      <c r="G7" s="82" t="s">
        <v>1</v>
      </c>
      <c r="H7" s="83"/>
      <c r="I7" s="83"/>
      <c r="J7" s="83"/>
      <c r="K7" s="84"/>
      <c r="L7" s="85" t="s">
        <v>12</v>
      </c>
      <c r="M7" s="86"/>
      <c r="N7" s="86"/>
      <c r="O7" s="86"/>
      <c r="P7" s="87"/>
      <c r="T7" s="2"/>
    </row>
    <row r="8" spans="2:20" ht="12.75">
      <c r="B8" s="19"/>
      <c r="C8" s="8" t="s">
        <v>4</v>
      </c>
      <c r="D8" s="9" t="s">
        <v>17</v>
      </c>
      <c r="E8" s="7" t="s">
        <v>5</v>
      </c>
      <c r="F8" s="27" t="s">
        <v>3</v>
      </c>
      <c r="G8" s="19"/>
      <c r="H8" s="7" t="s">
        <v>4</v>
      </c>
      <c r="I8" s="9" t="s">
        <v>17</v>
      </c>
      <c r="J8" s="7" t="s">
        <v>5</v>
      </c>
      <c r="K8" s="27" t="s">
        <v>3</v>
      </c>
      <c r="L8" s="7"/>
      <c r="M8" s="7" t="s">
        <v>4</v>
      </c>
      <c r="N8" s="9" t="s">
        <v>17</v>
      </c>
      <c r="O8" s="7" t="s">
        <v>5</v>
      </c>
      <c r="P8" s="27" t="s">
        <v>3</v>
      </c>
      <c r="T8" s="2"/>
    </row>
    <row r="9" spans="2:16" ht="12.75">
      <c r="B9" s="10" t="s">
        <v>0</v>
      </c>
      <c r="C9" s="9" t="s">
        <v>16</v>
      </c>
      <c r="D9" s="9" t="s">
        <v>16</v>
      </c>
      <c r="E9" s="36" t="s">
        <v>23</v>
      </c>
      <c r="F9" s="28" t="s">
        <v>21</v>
      </c>
      <c r="G9" s="11" t="s">
        <v>2</v>
      </c>
      <c r="H9" s="11" t="s">
        <v>16</v>
      </c>
      <c r="I9" s="9" t="s">
        <v>16</v>
      </c>
      <c r="J9" s="36" t="s">
        <v>23</v>
      </c>
      <c r="K9" s="28" t="s">
        <v>21</v>
      </c>
      <c r="L9" s="10" t="s">
        <v>18</v>
      </c>
      <c r="M9" s="10" t="s">
        <v>16</v>
      </c>
      <c r="N9" s="9" t="s">
        <v>16</v>
      </c>
      <c r="O9" s="36" t="s">
        <v>23</v>
      </c>
      <c r="P9" s="28" t="s">
        <v>21</v>
      </c>
    </row>
    <row r="10" spans="2:16" ht="13.5" thickBot="1">
      <c r="B10" s="13"/>
      <c r="C10" s="14"/>
      <c r="D10" s="16"/>
      <c r="E10" s="22" t="s">
        <v>30</v>
      </c>
      <c r="F10" s="33">
        <v>42005</v>
      </c>
      <c r="G10" s="15"/>
      <c r="H10" s="15"/>
      <c r="I10" s="16"/>
      <c r="J10" s="22" t="s">
        <v>30</v>
      </c>
      <c r="K10" s="33">
        <f>F10</f>
        <v>42005</v>
      </c>
      <c r="L10" s="13"/>
      <c r="M10" s="13"/>
      <c r="N10" s="16"/>
      <c r="O10" s="22" t="s">
        <v>30</v>
      </c>
      <c r="P10" s="33">
        <f>F10</f>
        <v>42005</v>
      </c>
    </row>
    <row r="11" spans="2:16" ht="12.75">
      <c r="B11" s="7" t="s">
        <v>6</v>
      </c>
      <c r="C11" s="30">
        <v>0</v>
      </c>
      <c r="D11" s="17">
        <v>0</v>
      </c>
      <c r="E11" s="18">
        <f aca="true" t="shared" si="0" ref="E11:E17">D11/$D$18</f>
        <v>0</v>
      </c>
      <c r="F11" s="17">
        <f>D11+giugno2!F11</f>
        <v>2663.2</v>
      </c>
      <c r="G11" s="47" t="s">
        <v>6</v>
      </c>
      <c r="H11" s="30">
        <v>0</v>
      </c>
      <c r="I11" s="17">
        <v>0</v>
      </c>
      <c r="J11" s="18">
        <f>I11/$I$18</f>
        <v>0</v>
      </c>
      <c r="K11" s="17">
        <f>I11+giugno2!K11</f>
        <v>1620.2</v>
      </c>
      <c r="L11" s="38">
        <v>908</v>
      </c>
      <c r="M11" s="30">
        <v>0</v>
      </c>
      <c r="N11" s="17">
        <v>0</v>
      </c>
      <c r="O11" s="18">
        <f>N11/$N$18</f>
        <v>0</v>
      </c>
      <c r="P11" s="17">
        <f>N11+giugno2!P11</f>
        <v>8433.640000000001</v>
      </c>
    </row>
    <row r="12" spans="2:16" ht="12.75">
      <c r="B12" s="10" t="s">
        <v>13</v>
      </c>
      <c r="C12" s="31">
        <v>0</v>
      </c>
      <c r="D12" s="20">
        <v>0</v>
      </c>
      <c r="E12" s="21">
        <f t="shared" si="0"/>
        <v>0</v>
      </c>
      <c r="F12" s="20">
        <f>D12+giugno2!F12</f>
        <v>1745.94</v>
      </c>
      <c r="G12" s="12" t="s">
        <v>7</v>
      </c>
      <c r="H12" s="31">
        <v>0</v>
      </c>
      <c r="I12" s="20">
        <v>0</v>
      </c>
      <c r="J12" s="21">
        <f>I12/$I$18</f>
        <v>0</v>
      </c>
      <c r="K12" s="20">
        <f>I12+giugno2!K12</f>
        <v>6813.4400000000005</v>
      </c>
      <c r="L12" s="39">
        <v>198</v>
      </c>
      <c r="M12" s="31">
        <v>1</v>
      </c>
      <c r="N12" s="20">
        <v>454</v>
      </c>
      <c r="O12" s="21">
        <f>N12/$N$18</f>
        <v>1</v>
      </c>
      <c r="P12" s="20">
        <f>N12+giugno2!P12</f>
        <v>41617</v>
      </c>
    </row>
    <row r="13" spans="2:16" ht="12.75">
      <c r="B13" s="10" t="s">
        <v>9</v>
      </c>
      <c r="C13" s="31">
        <v>0</v>
      </c>
      <c r="D13" s="20">
        <v>0</v>
      </c>
      <c r="E13" s="21">
        <f t="shared" si="0"/>
        <v>0</v>
      </c>
      <c r="F13" s="20">
        <f>D13+giugno2!F13</f>
        <v>46408.5</v>
      </c>
      <c r="G13" s="12" t="s">
        <v>8</v>
      </c>
      <c r="H13" s="31">
        <v>1</v>
      </c>
      <c r="I13" s="20">
        <v>454</v>
      </c>
      <c r="J13" s="21">
        <f>I13/$I$18</f>
        <v>1</v>
      </c>
      <c r="K13" s="20">
        <f>I13+giugno2!K13</f>
        <v>32668</v>
      </c>
      <c r="L13" s="9" t="s">
        <v>31</v>
      </c>
      <c r="M13" s="31">
        <v>0</v>
      </c>
      <c r="N13" s="20">
        <v>0</v>
      </c>
      <c r="O13" s="21">
        <f>N13/$N$18</f>
        <v>0</v>
      </c>
      <c r="P13" s="20">
        <f>N13+giugno2!P13</f>
        <v>10147</v>
      </c>
    </row>
    <row r="14" spans="2:16" ht="12.75">
      <c r="B14" s="10" t="s">
        <v>41</v>
      </c>
      <c r="C14" s="31">
        <v>0</v>
      </c>
      <c r="D14" s="20">
        <v>0</v>
      </c>
      <c r="E14" s="21">
        <f t="shared" si="0"/>
        <v>0</v>
      </c>
      <c r="F14" s="20">
        <f>D14+giugno2!F14</f>
        <v>1695</v>
      </c>
      <c r="G14" s="12" t="s">
        <v>10</v>
      </c>
      <c r="H14" s="34">
        <v>0</v>
      </c>
      <c r="I14" s="20">
        <v>0</v>
      </c>
      <c r="J14" s="21">
        <f>I14/$I$18</f>
        <v>0</v>
      </c>
      <c r="K14" s="20">
        <f>I14+giugno2!K14</f>
        <v>19096</v>
      </c>
      <c r="L14" s="37"/>
      <c r="M14" s="31"/>
      <c r="N14" s="20"/>
      <c r="O14" s="32"/>
      <c r="P14" s="20"/>
    </row>
    <row r="15" spans="2:16" ht="12.75">
      <c r="B15" s="10" t="s">
        <v>20</v>
      </c>
      <c r="C15" s="31">
        <v>1</v>
      </c>
      <c r="D15" s="20">
        <v>454</v>
      </c>
      <c r="E15" s="21">
        <f t="shared" si="0"/>
        <v>1</v>
      </c>
      <c r="F15" s="20">
        <f>D15+giugno2!F15</f>
        <v>6673.5</v>
      </c>
      <c r="G15" s="12"/>
      <c r="H15" s="34"/>
      <c r="I15" s="20"/>
      <c r="J15" s="21"/>
      <c r="K15" s="20"/>
      <c r="L15" s="37"/>
      <c r="M15" s="31"/>
      <c r="N15" s="20"/>
      <c r="O15" s="32"/>
      <c r="P15" s="20"/>
    </row>
    <row r="16" spans="2:16" ht="12.75">
      <c r="B16" s="10" t="s">
        <v>39</v>
      </c>
      <c r="C16" s="31">
        <v>0</v>
      </c>
      <c r="D16" s="20">
        <v>0</v>
      </c>
      <c r="E16" s="21">
        <f t="shared" si="0"/>
        <v>0</v>
      </c>
      <c r="F16" s="20">
        <f>D16+giugno2!F16</f>
        <v>712.5</v>
      </c>
      <c r="G16" s="12"/>
      <c r="H16" s="34"/>
      <c r="I16" s="20"/>
      <c r="J16" s="21"/>
      <c r="K16" s="20"/>
      <c r="L16" s="37"/>
      <c r="M16" s="31"/>
      <c r="N16" s="20"/>
      <c r="O16" s="32"/>
      <c r="P16" s="20"/>
    </row>
    <row r="17" spans="2:16" ht="13.5" thickBot="1">
      <c r="B17" s="10" t="s">
        <v>29</v>
      </c>
      <c r="C17" s="31">
        <v>0</v>
      </c>
      <c r="D17" s="20">
        <v>0</v>
      </c>
      <c r="E17" s="56">
        <f t="shared" si="0"/>
        <v>0</v>
      </c>
      <c r="F17" s="15">
        <f>D17+giugno2!F17</f>
        <v>299</v>
      </c>
      <c r="G17" s="35"/>
      <c r="H17" s="34"/>
      <c r="I17" s="29"/>
      <c r="J17" s="56"/>
      <c r="K17" s="15"/>
      <c r="L17" s="37"/>
      <c r="M17" s="31"/>
      <c r="N17" s="20"/>
      <c r="O17" s="32"/>
      <c r="P17" s="15"/>
    </row>
    <row r="18" spans="2:16" ht="13.5" thickBot="1">
      <c r="B18" s="42" t="s">
        <v>3</v>
      </c>
      <c r="C18" s="42">
        <f>SUM(C11:C17)</f>
        <v>1</v>
      </c>
      <c r="D18" s="43">
        <f>SUM(D11:D17)</f>
        <v>454</v>
      </c>
      <c r="E18" s="53">
        <f>SUM(E11:E17)</f>
        <v>1</v>
      </c>
      <c r="F18" s="54">
        <f>SUM(F11:F17)</f>
        <v>60197.64</v>
      </c>
      <c r="G18" s="42" t="s">
        <v>3</v>
      </c>
      <c r="H18" s="43">
        <f>SUM(H11:H14)</f>
        <v>1</v>
      </c>
      <c r="I18" s="43">
        <f>SUM(I11:I14)</f>
        <v>454</v>
      </c>
      <c r="J18" s="50">
        <f>SUM(J11:J14)</f>
        <v>1</v>
      </c>
      <c r="K18" s="54">
        <f>SUM(K11:K14)</f>
        <v>60197.64</v>
      </c>
      <c r="L18" s="42" t="s">
        <v>3</v>
      </c>
      <c r="M18" s="42">
        <f>SUM(M10:M15)</f>
        <v>1</v>
      </c>
      <c r="N18" s="43">
        <f>SUM(N11:N13)</f>
        <v>454</v>
      </c>
      <c r="O18" s="50">
        <f>SUM(O11:O13)</f>
        <v>1</v>
      </c>
      <c r="P18" s="54">
        <f>SUM(P11:P13)</f>
        <v>60197.64</v>
      </c>
    </row>
    <row r="21" spans="4:16" ht="12.75">
      <c r="D21" s="3"/>
      <c r="E21" s="1"/>
      <c r="F21" s="3"/>
      <c r="G21" s="3"/>
      <c r="H21" s="3"/>
      <c r="I21" s="3"/>
      <c r="J21" s="1"/>
      <c r="K21" s="3"/>
      <c r="L21" s="1"/>
      <c r="M21" s="1"/>
      <c r="N21" s="3"/>
      <c r="O21" s="1"/>
      <c r="P21" s="3"/>
    </row>
    <row r="31" ht="12.75">
      <c r="D31" s="5"/>
    </row>
    <row r="37" ht="13.5" thickBot="1"/>
    <row r="38" spans="2:8" ht="13.5" thickBot="1">
      <c r="B38" s="91" t="s">
        <v>37</v>
      </c>
      <c r="C38" s="92"/>
      <c r="D38" s="92"/>
      <c r="E38" s="92"/>
      <c r="F38" s="92"/>
      <c r="G38" s="92"/>
      <c r="H38" s="93"/>
    </row>
    <row r="39" spans="2:8" ht="12.75">
      <c r="B39" s="57" t="s">
        <v>6</v>
      </c>
      <c r="C39" s="94" t="s">
        <v>32</v>
      </c>
      <c r="D39" s="95"/>
      <c r="E39" s="95"/>
      <c r="F39" s="95"/>
      <c r="G39" s="95"/>
      <c r="H39" s="96"/>
    </row>
    <row r="40" spans="2:8" ht="12.75">
      <c r="B40" s="58" t="s">
        <v>13</v>
      </c>
      <c r="C40" s="88" t="s">
        <v>33</v>
      </c>
      <c r="D40" s="89"/>
      <c r="E40" s="89"/>
      <c r="F40" s="89"/>
      <c r="G40" s="89"/>
      <c r="H40" s="90"/>
    </row>
    <row r="41" spans="2:8" ht="12.75">
      <c r="B41" s="58" t="s">
        <v>9</v>
      </c>
      <c r="C41" s="88" t="s">
        <v>34</v>
      </c>
      <c r="D41" s="89"/>
      <c r="E41" s="89"/>
      <c r="F41" s="89"/>
      <c r="G41" s="89"/>
      <c r="H41" s="90"/>
    </row>
    <row r="42" spans="2:8" ht="12.75">
      <c r="B42" s="58" t="s">
        <v>41</v>
      </c>
      <c r="C42" s="88" t="s">
        <v>42</v>
      </c>
      <c r="D42" s="89"/>
      <c r="E42" s="89"/>
      <c r="F42" s="89"/>
      <c r="G42" s="89"/>
      <c r="H42" s="90"/>
    </row>
    <row r="43" spans="1:8" ht="12.75">
      <c r="A43" s="40"/>
      <c r="B43" s="58" t="s">
        <v>20</v>
      </c>
      <c r="C43" s="88" t="s">
        <v>35</v>
      </c>
      <c r="D43" s="89"/>
      <c r="E43" s="89"/>
      <c r="F43" s="89"/>
      <c r="G43" s="89"/>
      <c r="H43" s="90"/>
    </row>
    <row r="44" spans="1:8" ht="12.75">
      <c r="A44" s="40"/>
      <c r="B44" s="58" t="s">
        <v>39</v>
      </c>
      <c r="C44" s="60" t="s">
        <v>40</v>
      </c>
      <c r="D44" s="61"/>
      <c r="E44" s="61"/>
      <c r="F44" s="61"/>
      <c r="G44" s="61"/>
      <c r="H44" s="62"/>
    </row>
    <row r="45" spans="1:8" ht="13.5" thickBot="1">
      <c r="A45" s="40"/>
      <c r="B45" s="59" t="s">
        <v>29</v>
      </c>
      <c r="C45" s="77" t="s">
        <v>38</v>
      </c>
      <c r="D45" s="78"/>
      <c r="E45" s="78"/>
      <c r="F45" s="78"/>
      <c r="G45" s="78"/>
      <c r="H45" s="79"/>
    </row>
    <row r="46" spans="1:6" ht="12.75">
      <c r="A46" s="40"/>
      <c r="B46" s="40"/>
      <c r="C46" s="40"/>
      <c r="E46" s="40"/>
      <c r="F46" s="41"/>
    </row>
    <row r="47" spans="1:6" ht="12.75">
      <c r="A47" s="40"/>
      <c r="B47" s="40"/>
      <c r="C47" s="40"/>
      <c r="E47" s="40"/>
      <c r="F47" s="41"/>
    </row>
    <row r="48" spans="1:6" ht="12.75">
      <c r="A48" s="40"/>
      <c r="B48" s="40"/>
      <c r="C48" s="40"/>
      <c r="E48" s="40"/>
      <c r="F48" s="41"/>
    </row>
    <row r="49" spans="1:6" ht="12.75">
      <c r="A49" s="40"/>
      <c r="B49" s="40"/>
      <c r="C49" s="40"/>
      <c r="E49" s="40"/>
      <c r="F49" s="41"/>
    </row>
    <row r="50" spans="1:6" ht="12.75">
      <c r="A50" s="40"/>
      <c r="B50" s="40"/>
      <c r="C50" s="40"/>
      <c r="E50" s="40"/>
      <c r="F50" s="41"/>
    </row>
    <row r="51" spans="1:6" ht="12.75">
      <c r="A51" s="40"/>
      <c r="B51" s="40"/>
      <c r="C51" s="40"/>
      <c r="D51" s="41"/>
      <c r="E51" s="40"/>
      <c r="F51" s="41"/>
    </row>
    <row r="52" spans="1:6" ht="12.75">
      <c r="A52" s="40"/>
      <c r="B52" s="40"/>
      <c r="C52" s="40"/>
      <c r="D52" s="41"/>
      <c r="E52" s="40"/>
      <c r="F52" s="41"/>
    </row>
    <row r="53" spans="1:6" ht="12.75">
      <c r="A53" s="40"/>
      <c r="B53" s="40"/>
      <c r="C53" s="40"/>
      <c r="D53" s="41"/>
      <c r="E53" s="40"/>
      <c r="F53" s="41"/>
    </row>
    <row r="54" spans="1:6" ht="12.75">
      <c r="A54" s="40"/>
      <c r="B54" s="40"/>
      <c r="C54" s="40"/>
      <c r="D54" s="41"/>
      <c r="E54" s="40"/>
      <c r="F54" s="41"/>
    </row>
    <row r="55" spans="1:6" ht="12.75">
      <c r="A55" s="40"/>
      <c r="B55" s="40"/>
      <c r="C55" s="40"/>
      <c r="D55" s="41"/>
      <c r="E55" s="40"/>
      <c r="F55" s="41"/>
    </row>
    <row r="56" spans="1:6" ht="12.75">
      <c r="A56" s="40"/>
      <c r="B56" s="40"/>
      <c r="C56" s="40"/>
      <c r="D56" s="41"/>
      <c r="E56" s="40"/>
      <c r="F56" s="41"/>
    </row>
  </sheetData>
  <mergeCells count="15">
    <mergeCell ref="C42:H42"/>
    <mergeCell ref="B38:H38"/>
    <mergeCell ref="C39:H39"/>
    <mergeCell ref="C40:H40"/>
    <mergeCell ref="C41:H41"/>
    <mergeCell ref="C45:H45"/>
    <mergeCell ref="A1:S1"/>
    <mergeCell ref="A2:S2"/>
    <mergeCell ref="A3:S3"/>
    <mergeCell ref="A4:S4"/>
    <mergeCell ref="B7:F7"/>
    <mergeCell ref="G7:K7"/>
    <mergeCell ref="L7:P7"/>
    <mergeCell ref="A5:S5"/>
    <mergeCell ref="C43:H43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2015-03-31T15:07:05Z</cp:lastPrinted>
  <dcterms:created xsi:type="dcterms:W3CDTF">2002-01-25T10:43:50Z</dcterms:created>
  <dcterms:modified xsi:type="dcterms:W3CDTF">2016-03-08T14:52:47Z</dcterms:modified>
  <cp:category/>
  <cp:version/>
  <cp:contentType/>
  <cp:contentStatus/>
</cp:coreProperties>
</file>