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840" yWindow="900" windowWidth="5955" windowHeight="4575" tabRatio="919" activeTab="4"/>
  </bookViews>
  <sheets>
    <sheet name="I Trimestre 2017" sheetId="1" r:id="rId1"/>
    <sheet name="II Trimestre 2017" sheetId="12" r:id="rId2"/>
    <sheet name="III Trimestre 2017" sheetId="13" r:id="rId3"/>
    <sheet name="IV Trimestre 2017" sheetId="14" r:id="rId4"/>
    <sheet name="TOTALI" sheetId="11" r:id="rId5"/>
  </sheets>
  <calcPr calcId="125725"/>
</workbook>
</file>

<file path=xl/calcChain.xml><?xml version="1.0" encoding="utf-8"?>
<calcChain xmlns="http://schemas.openxmlformats.org/spreadsheetml/2006/main">
  <c r="L12" i="11"/>
  <c r="L14"/>
  <c r="L15"/>
  <c r="L16"/>
  <c r="L17"/>
  <c r="K12"/>
  <c r="K13"/>
  <c r="K14"/>
  <c r="K15"/>
  <c r="K16"/>
  <c r="K17"/>
  <c r="K11"/>
  <c r="H13"/>
  <c r="G12"/>
  <c r="G13"/>
  <c r="G14"/>
  <c r="G15"/>
  <c r="G16"/>
  <c r="G17"/>
  <c r="G11"/>
  <c r="D15"/>
  <c r="D16"/>
  <c r="D17"/>
  <c r="D11"/>
  <c r="C12"/>
  <c r="C13"/>
  <c r="C14"/>
  <c r="C15"/>
  <c r="C16"/>
  <c r="C17"/>
  <c r="C11"/>
  <c r="P12" i="14"/>
  <c r="P13"/>
  <c r="L13" i="11" s="1"/>
  <c r="P11" i="14"/>
  <c r="L11" i="11" s="1"/>
  <c r="K13" i="14"/>
  <c r="K14"/>
  <c r="H14" i="11" s="1"/>
  <c r="K11" i="14"/>
  <c r="F12"/>
  <c r="D12" i="11" s="1"/>
  <c r="F14" i="14"/>
  <c r="D14" i="11" s="1"/>
  <c r="F15" i="14"/>
  <c r="F16"/>
  <c r="F17"/>
  <c r="F11"/>
  <c r="N18"/>
  <c r="M18"/>
  <c r="I18"/>
  <c r="J14" s="1"/>
  <c r="H18"/>
  <c r="D18"/>
  <c r="E16" s="1"/>
  <c r="C18"/>
  <c r="E17"/>
  <c r="O13"/>
  <c r="O12"/>
  <c r="E12"/>
  <c r="O11"/>
  <c r="E11"/>
  <c r="P10"/>
  <c r="K10"/>
  <c r="E12" i="12"/>
  <c r="E13"/>
  <c r="E14"/>
  <c r="E15"/>
  <c r="E16"/>
  <c r="E17"/>
  <c r="E11"/>
  <c r="P12" i="13"/>
  <c r="P13"/>
  <c r="P11"/>
  <c r="K12"/>
  <c r="K12" i="14" s="1"/>
  <c r="H12" i="11" s="1"/>
  <c r="K13" i="13"/>
  <c r="K14"/>
  <c r="K11"/>
  <c r="F12"/>
  <c r="F13"/>
  <c r="F13" i="14" s="1"/>
  <c r="D13" i="11" s="1"/>
  <c r="F14" i="13"/>
  <c r="F15"/>
  <c r="F16"/>
  <c r="F17"/>
  <c r="F11"/>
  <c r="N18"/>
  <c r="O13" s="1"/>
  <c r="M18"/>
  <c r="I18"/>
  <c r="J14" s="1"/>
  <c r="H18"/>
  <c r="D18"/>
  <c r="E13" s="1"/>
  <c r="C18"/>
  <c r="K18"/>
  <c r="P10"/>
  <c r="K10"/>
  <c r="F11" i="1"/>
  <c r="F12"/>
  <c r="F13"/>
  <c r="F14"/>
  <c r="F15"/>
  <c r="F16"/>
  <c r="F17"/>
  <c r="P11"/>
  <c r="P11" i="12" s="1"/>
  <c r="K12" i="1"/>
  <c r="K12" i="12" s="1"/>
  <c r="F11"/>
  <c r="C18"/>
  <c r="P12" i="1"/>
  <c r="P12" i="12" s="1"/>
  <c r="P13" i="1"/>
  <c r="P13" i="12" s="1"/>
  <c r="K13" i="1"/>
  <c r="K13" i="12" s="1"/>
  <c r="K14" i="1"/>
  <c r="K11"/>
  <c r="K11" i="12" s="1"/>
  <c r="F12"/>
  <c r="F13"/>
  <c r="F14"/>
  <c r="F15"/>
  <c r="F16"/>
  <c r="F17"/>
  <c r="I18"/>
  <c r="J12" s="1"/>
  <c r="N18" i="1"/>
  <c r="I18"/>
  <c r="J13" s="1"/>
  <c r="D18"/>
  <c r="E12" s="1"/>
  <c r="K10" i="12"/>
  <c r="P10"/>
  <c r="D18"/>
  <c r="N18"/>
  <c r="H18"/>
  <c r="M18"/>
  <c r="M10" i="11"/>
  <c r="G10"/>
  <c r="E10"/>
  <c r="D10"/>
  <c r="K10" i="1"/>
  <c r="P10"/>
  <c r="L10" i="11"/>
  <c r="I10"/>
  <c r="K10"/>
  <c r="H10"/>
  <c r="C18" i="1"/>
  <c r="H18"/>
  <c r="M18"/>
  <c r="K18" i="14" l="1"/>
  <c r="E11" i="13"/>
  <c r="E16"/>
  <c r="E14"/>
  <c r="E12"/>
  <c r="E17"/>
  <c r="E15"/>
  <c r="O18" i="14"/>
  <c r="H11" i="11"/>
  <c r="J11" i="14"/>
  <c r="J12"/>
  <c r="J13"/>
  <c r="E14"/>
  <c r="E15"/>
  <c r="F18"/>
  <c r="E13"/>
  <c r="P18"/>
  <c r="P18" i="13"/>
  <c r="F18"/>
  <c r="J11"/>
  <c r="O11"/>
  <c r="J12"/>
  <c r="O12"/>
  <c r="J13"/>
  <c r="J11" i="1"/>
  <c r="J11" i="12"/>
  <c r="J13"/>
  <c r="J14"/>
  <c r="P18" i="1"/>
  <c r="E15"/>
  <c r="K18" i="11"/>
  <c r="E17" i="1"/>
  <c r="E13"/>
  <c r="G18" i="11"/>
  <c r="K18" i="1"/>
  <c r="E11"/>
  <c r="E16"/>
  <c r="E14"/>
  <c r="C18" i="11"/>
  <c r="F18" i="12"/>
  <c r="K14"/>
  <c r="O11"/>
  <c r="O12"/>
  <c r="O13"/>
  <c r="O11" i="1"/>
  <c r="O12"/>
  <c r="J12"/>
  <c r="J14"/>
  <c r="P18" i="12"/>
  <c r="O13" i="1"/>
  <c r="F18"/>
  <c r="J18" i="14" l="1"/>
  <c r="E18"/>
  <c r="E18" i="13"/>
  <c r="O18"/>
  <c r="J18"/>
  <c r="J18" i="12"/>
  <c r="E18" i="1"/>
  <c r="K18" i="12"/>
  <c r="O18"/>
  <c r="J18" i="1"/>
  <c r="O18"/>
  <c r="E18" i="12"/>
  <c r="D18" i="11" l="1"/>
  <c r="E11" s="1"/>
  <c r="L18"/>
  <c r="M13" l="1"/>
  <c r="M12"/>
  <c r="H18"/>
  <c r="E13"/>
  <c r="E12"/>
  <c r="E17"/>
  <c r="E14"/>
  <c r="E16"/>
  <c r="E15"/>
  <c r="M11"/>
  <c r="M18" l="1"/>
  <c r="E18"/>
  <c r="I13"/>
  <c r="I12"/>
  <c r="I11"/>
  <c r="I14"/>
  <c r="I18" l="1"/>
</calcChain>
</file>

<file path=xl/sharedStrings.xml><?xml version="1.0" encoding="utf-8"?>
<sst xmlns="http://schemas.openxmlformats.org/spreadsheetml/2006/main" count="332" uniqueCount="52">
  <si>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</si>
  <si>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</si>
  <si>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</si>
  <si>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</si>
  <si>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</si>
  <si>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</si>
  <si>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</si>
  <si>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</si>
  <si>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</si>
  <si>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</si>
  <si>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</si>
  <si>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</si>
  <si>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</si>
  <si>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</si>
  <si>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</si>
  <si>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</si>
  <si>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</si>
  <si>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</si>
  <si>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</si>
  <si>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</si>
  <si>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</si>
  <si>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</si>
  <si>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</si>
  <si>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</si>
  <si>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</si>
  <si>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</si>
  <si>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</si>
  <si>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</si>
  <si>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</si>
  <si>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</si>
  <si>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</si>
  <si>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</si>
  <si>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Unicredit Spa</t>
  </si>
  <si>
    <t>Cassa di Risparmio del FVG Spa</t>
  </si>
  <si>
    <t>Banca Mediocredito del FVG Spa</t>
  </si>
  <si>
    <t>Federazione delle Banche di Credito Cooperativo del FVG</t>
  </si>
  <si>
    <t>ISTITUTI (1)*</t>
  </si>
  <si>
    <t>*ISTITUTI</t>
  </si>
  <si>
    <t>Banca di Cividale Spa</t>
  </si>
  <si>
    <t>FR</t>
  </si>
  <si>
    <t>Banca Popolare Friuladria Spa</t>
  </si>
  <si>
    <t>MPS</t>
  </si>
  <si>
    <t>Banca Monte dei Paschi di Siena</t>
  </si>
  <si>
    <t>CONCESSIONI DI MUTUO DELIBERATE DAL COMITATO F.R.I.E. NEL 2017</t>
  </si>
  <si>
    <t>I TRIMESTRE 2017</t>
  </si>
  <si>
    <t>II Trimestre 2017</t>
  </si>
  <si>
    <t>Concessioni deliberate nel 2017 per Istituto*</t>
  </si>
  <si>
    <t>Concessioni deliberate nel 2017 per Provincia</t>
  </si>
  <si>
    <t>Concessioni deliberate nel 2017 per Leggi</t>
  </si>
  <si>
    <t>III Trimestre 2017</t>
  </si>
  <si>
    <t>IV Trimestre 2017</t>
  </si>
  <si>
    <t>RIEPILOGO SITUAZIONE AL 31.12.2017</t>
  </si>
</sst>
</file>

<file path=xl/styles.xml><?xml version="1.0" encoding="utf-8"?>
<styleSheet xmlns="http://schemas.openxmlformats.org/spreadsheetml/2006/main">
  <numFmts count="5">
    <numFmt numFmtId="164" formatCode="&quot;L.&quot;\ #,##0;[Red]\-&quot;L.&quot;\ #,##0"/>
    <numFmt numFmtId="165" formatCode="0.0"/>
    <numFmt numFmtId="166" formatCode="0.0%"/>
    <numFmt numFmtId="167" formatCode="dd/mm/yy"/>
    <numFmt numFmtId="168" formatCode="#,##0.000"/>
  </numFmts>
  <fonts count="9">
    <font>
      <sz val="10"/>
      <name val="MS Sans Serif"/>
    </font>
    <font>
      <b/>
      <sz val="10"/>
      <name val="MS Sans Serif"/>
    </font>
    <font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Continuous"/>
    </xf>
    <xf numFmtId="165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6" fillId="0" borderId="0" xfId="0" applyNumberFormat="1" applyFont="1"/>
    <xf numFmtId="0" fontId="7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40" fontId="2" fillId="0" borderId="0" xfId="0" applyNumberFormat="1" applyFont="1"/>
    <xf numFmtId="0" fontId="2" fillId="0" borderId="0" xfId="0" applyFont="1" applyAlignment="1">
      <alignment wrapText="1"/>
    </xf>
    <xf numFmtId="166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" fontId="2" fillId="0" borderId="0" xfId="0" applyNumberFormat="1" applyFont="1"/>
    <xf numFmtId="166" fontId="5" fillId="0" borderId="1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636"/>
          <c:y val="1.8050573334861108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459"/>
          <c:y val="0.38267215469905513"/>
          <c:w val="0.66752661324930396"/>
          <c:h val="0.371841810698137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869226398246626"/>
                  <c:y val="-0.1137496802069416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0084557729252916"/>
                  <c:y val="-0.1604904441096487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9734745785642835"/>
                  <c:y val="8.764926044894207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756933733798742E-2"/>
                  <c:y val="0.1737453215459985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-0.1452351308072055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4.6254836702113264E-2"/>
                  <c:y val="-0.2115663700882154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.14083231864058227"/>
                  <c:y val="-0.168533879113486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 Trimestre 2017'!$B$11:$B$17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 Trimestre 2017'!$F$11:$F$17</c:f>
              <c:numCache>
                <c:formatCode>#,##0</c:formatCode>
                <c:ptCount val="7"/>
                <c:pt idx="0">
                  <c:v>227</c:v>
                </c:pt>
                <c:pt idx="1">
                  <c:v>8372.25</c:v>
                </c:pt>
                <c:pt idx="2">
                  <c:v>10843.5</c:v>
                </c:pt>
                <c:pt idx="3">
                  <c:v>0</c:v>
                </c:pt>
                <c:pt idx="4">
                  <c:v>5404</c:v>
                </c:pt>
                <c:pt idx="5">
                  <c:v>0</c:v>
                </c:pt>
                <c:pt idx="6">
                  <c:v>4275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155" r="0.75000000000000155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664"/>
          <c:y val="1.79856115107913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472"/>
          <c:y val="0.38129496402877738"/>
          <c:w val="0.66752661324930473"/>
          <c:h val="0.3705035971223034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875747490326595"/>
                  <c:y val="-0.114904737627221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7.2787293340909928E-2"/>
                  <c:y val="-5.615174002530255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7.9875260437806114E-2"/>
                  <c:y val="9.723597499952796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3058419243986277"/>
                  <c:y val="0.1700689212409598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2.1925480964363991E-3"/>
                  <c:y val="0.1692958703903019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0"/>
                  <c:y val="-0.260037009762268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.135394106664502"/>
                  <c:y val="-0.175121131441304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'IV Trimestre 2017'!$B$11:$B$17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'IV Trimestre 2017'!$F$11:$F$17</c:f>
              <c:numCache>
                <c:formatCode>#,##0</c:formatCode>
                <c:ptCount val="7"/>
                <c:pt idx="0">
                  <c:v>38256.75</c:v>
                </c:pt>
                <c:pt idx="1">
                  <c:v>19087.25</c:v>
                </c:pt>
                <c:pt idx="2">
                  <c:v>58633</c:v>
                </c:pt>
                <c:pt idx="3">
                  <c:v>3595</c:v>
                </c:pt>
                <c:pt idx="4">
                  <c:v>13762</c:v>
                </c:pt>
                <c:pt idx="5">
                  <c:v>2800</c:v>
                </c:pt>
                <c:pt idx="6">
                  <c:v>40672.35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2" r="0.750000000000002" t="1" header="0.5" footer="0.5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652"/>
          <c:y val="2.173920735396635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506"/>
          <c:y val="0.42391454340234302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580868069457421E-2"/>
                  <c:y val="-0.163103959831108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7.5196108960956159E-2"/>
                  <c:y val="8.3458861120620814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5.7559499977757014E-2"/>
                  <c:y val="0.1133751759290958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'IV Trimestre 2017'!$L$11:$L$13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'IV Trimestre 2017'!$P$11:$P$13</c:f>
              <c:numCache>
                <c:formatCode>#,##0</c:formatCode>
                <c:ptCount val="3"/>
                <c:pt idx="0">
                  <c:v>68493.5</c:v>
                </c:pt>
                <c:pt idx="1">
                  <c:v>227</c:v>
                </c:pt>
                <c:pt idx="2">
                  <c:v>108085.85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2" r="0.750000000000002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071"/>
          <c:y val="0.30434890295552847"/>
          <c:w val="0.7379679144385054"/>
          <c:h val="0.3949289335970561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010288152483733E-2"/>
                  <c:y val="-6.667617634752177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7825311942959002E-2"/>
                  <c:y val="0.1514253109665640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7029348604151781"/>
                  <c:y val="0.109028491003841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7165635044282621E-3"/>
                  <c:y val="-0.1598451823956793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'IV Trimestre 2017'!$G$11:$G$14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'IV Trimestre 2017'!$K$11:$K$14</c:f>
              <c:numCache>
                <c:formatCode>#,##0</c:formatCode>
                <c:ptCount val="4"/>
                <c:pt idx="0">
                  <c:v>40682.5</c:v>
                </c:pt>
                <c:pt idx="1">
                  <c:v>27811</c:v>
                </c:pt>
                <c:pt idx="2">
                  <c:v>76108.350000000006</c:v>
                </c:pt>
                <c:pt idx="3">
                  <c:v>32204.5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ISTITUTI</a:t>
            </a:r>
          </a:p>
        </c:rich>
      </c:tx>
      <c:layout>
        <c:manualLayout>
          <c:xMode val="edge"/>
          <c:yMode val="edge"/>
          <c:x val="0.29736280669872006"/>
          <c:y val="4.6762589928057721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465271061130145"/>
          <c:y val="0.48561151079136683"/>
          <c:w val="0.57314282904027369"/>
          <c:h val="0.3417266187050359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024006002846631"/>
                  <c:y val="-0.1979149908419728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7.7294510848014641E-2"/>
                  <c:y val="-0.1579440699408981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23379467607802029"/>
                  <c:y val="2.4919277176683925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5.9625999987411804E-2"/>
                  <c:y val="0.12417303952113928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7.2511943201344436E-2"/>
                  <c:y val="-3.904605449498677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4.2496270699975504E-2"/>
                  <c:y val="-0.26743291980588835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4.0902739513207033E-2"/>
                  <c:y val="-0.173022526860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TOTALI!$B$11:$B$17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TOTALI!$D$11:$D$17</c:f>
              <c:numCache>
                <c:formatCode>#,##0</c:formatCode>
                <c:ptCount val="7"/>
                <c:pt idx="0">
                  <c:v>38256.75</c:v>
                </c:pt>
                <c:pt idx="1">
                  <c:v>19087.25</c:v>
                </c:pt>
                <c:pt idx="2">
                  <c:v>58633</c:v>
                </c:pt>
                <c:pt idx="3">
                  <c:v>3595</c:v>
                </c:pt>
                <c:pt idx="4">
                  <c:v>13762</c:v>
                </c:pt>
                <c:pt idx="5">
                  <c:v>2800</c:v>
                </c:pt>
                <c:pt idx="6">
                  <c:v>40672.35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155" r="0.75000000000000155" t="1" header="0.5" footer="0.5"/>
    <c:pageSetup paperSize="9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LEGGI</a:t>
            </a:r>
          </a:p>
        </c:rich>
      </c:tx>
      <c:layout>
        <c:manualLayout>
          <c:xMode val="edge"/>
          <c:yMode val="edge"/>
          <c:x val="0.28320871321054975"/>
          <c:y val="5.054160533761094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052683105916944"/>
          <c:y val="0.42238341603574964"/>
          <c:w val="0.55639233922780396"/>
          <c:h val="0.3176900906935544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81274051269909E-2"/>
                  <c:y val="-0.137371727451036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8.1737677527151192E-2"/>
                  <c:y val="0.1047693226072372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7.8707003729796984E-2"/>
                  <c:y val="0.1219943716421729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TOTALI!$J$11:$J$13</c:f>
              <c:strCache>
                <c:ptCount val="3"/>
                <c:pt idx="0">
                  <c:v>908</c:v>
                </c:pt>
                <c:pt idx="1">
                  <c:v>L.198/76</c:v>
                </c:pt>
                <c:pt idx="2">
                  <c:v>L.8/70</c:v>
                </c:pt>
              </c:strCache>
            </c:strRef>
          </c:cat>
          <c:val>
            <c:numRef>
              <c:f>TOTALI!$L$11:$L$13</c:f>
              <c:numCache>
                <c:formatCode>#,##0</c:formatCode>
                <c:ptCount val="3"/>
                <c:pt idx="0">
                  <c:v>68493.5</c:v>
                </c:pt>
                <c:pt idx="1">
                  <c:v>227</c:v>
                </c:pt>
                <c:pt idx="2">
                  <c:v>108085.85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PROVINCIA</a:t>
            </a:r>
          </a:p>
        </c:rich>
      </c:tx>
      <c:layout>
        <c:manualLayout>
          <c:xMode val="edge"/>
          <c:yMode val="edge"/>
          <c:x val="0.20810838274438223"/>
          <c:y val="4.316546762589928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594613854800875"/>
          <c:y val="0.3956834532374115"/>
          <c:w val="0.71081174885418763"/>
          <c:h val="0.3741007194244617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252630437550573"/>
                  <c:y val="-0.1052550085915521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2.3089735404696041E-2"/>
                  <c:y val="0.1271349534545591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8.9800666808540847E-2"/>
                  <c:y val="0.1268660662021563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9.7222671490388005E-2"/>
                  <c:y val="-0.13065050321947164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TOTALI!$F$11:$F$14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TOTALI!$H$11:$H$14</c:f>
              <c:numCache>
                <c:formatCode>#,##0</c:formatCode>
                <c:ptCount val="4"/>
                <c:pt idx="0">
                  <c:v>40682.5</c:v>
                </c:pt>
                <c:pt idx="1">
                  <c:v>27811</c:v>
                </c:pt>
                <c:pt idx="2">
                  <c:v>76108.350000000006</c:v>
                </c:pt>
                <c:pt idx="3">
                  <c:v>32204.5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624"/>
          <c:y val="2.173920735396632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481"/>
          <c:y val="0.42391454340234275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179"/>
                  <c:y val="-0.2005979687321695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588979343683773E-2"/>
                  <c:y val="-0.1644341739891209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1811E-2"/>
                  <c:y val="0.11003841911065444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2017'!$L$11:$L$13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 Trimestre 2017'!$P$11:$P$13</c:f>
              <c:numCache>
                <c:formatCode>#,##0</c:formatCode>
                <c:ptCount val="3"/>
                <c:pt idx="0">
                  <c:v>5475</c:v>
                </c:pt>
                <c:pt idx="1">
                  <c:v>227</c:v>
                </c:pt>
                <c:pt idx="2">
                  <c:v>23419.75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044"/>
          <c:y val="0.30434890295552813"/>
          <c:w val="0.73796791443850474"/>
          <c:h val="0.39492893359705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4847081280615314E-2"/>
                  <c:y val="-0.1139864582144623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6867797942369523E-2"/>
                  <c:y val="-0.1107250180683936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2.5146041236824006E-2"/>
                  <c:y val="0.1609604777663664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3433267365643459E-2"/>
                  <c:y val="-0.2039529841378526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2017'!$G$11:$G$14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 Trimestre 2017'!$K$11:$K$14</c:f>
              <c:numCache>
                <c:formatCode>#,##0</c:formatCode>
                <c:ptCount val="4"/>
                <c:pt idx="0">
                  <c:v>5475</c:v>
                </c:pt>
                <c:pt idx="1">
                  <c:v>0</c:v>
                </c:pt>
                <c:pt idx="2">
                  <c:v>11894.75</c:v>
                </c:pt>
                <c:pt idx="3">
                  <c:v>11752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636"/>
          <c:y val="1.79856115107913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459"/>
          <c:y val="0.38129496402877738"/>
          <c:w val="0.66752661324930396"/>
          <c:h val="0.370503597122303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875747490326595"/>
                  <c:y val="-0.114904737627221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7.2787293340909873E-2"/>
                  <c:y val="-5.615174002530255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7.9875260437806114E-2"/>
                  <c:y val="9.723597499952796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"/>
                  <c:y val="0.150884268962782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-0.2000083083139787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0.12024000865871158"/>
                  <c:y val="-0.2168707868350989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.135394106664502"/>
                  <c:y val="-0.175121131441303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'II Trimestre 2017'!$B$11:$B$17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'II Trimestre 2017'!$F$11:$F$17</c:f>
              <c:numCache>
                <c:formatCode>#,##0</c:formatCode>
                <c:ptCount val="7"/>
                <c:pt idx="0">
                  <c:v>4066.75</c:v>
                </c:pt>
                <c:pt idx="1">
                  <c:v>16097.25</c:v>
                </c:pt>
                <c:pt idx="2">
                  <c:v>44647.5</c:v>
                </c:pt>
                <c:pt idx="3">
                  <c:v>3250</c:v>
                </c:pt>
                <c:pt idx="4">
                  <c:v>10759</c:v>
                </c:pt>
                <c:pt idx="5">
                  <c:v>0</c:v>
                </c:pt>
                <c:pt idx="6">
                  <c:v>16240.5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155" r="0.75000000000000155" t="1" header="0.5" footer="0.5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624"/>
          <c:y val="2.173920735396632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481"/>
          <c:y val="0.42391454340234275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367691326719759"/>
                  <c:y val="-0.1679348777055041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1.8698933819713225E-2"/>
                  <c:y val="-0.1001160181064323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5.7559499977757014E-2"/>
                  <c:y val="0.1133751759290958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 Trimestre 2017'!$L$11:$L$13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'II Trimestre 2017'!$P$11:$P$13</c:f>
              <c:numCache>
                <c:formatCode>#,##0</c:formatCode>
                <c:ptCount val="3"/>
                <c:pt idx="0">
                  <c:v>17400</c:v>
                </c:pt>
                <c:pt idx="1">
                  <c:v>227</c:v>
                </c:pt>
                <c:pt idx="2">
                  <c:v>77434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044"/>
          <c:y val="0.30434890295552813"/>
          <c:w val="0.73796791443850474"/>
          <c:h val="0.39492893359705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010288152483698E-2"/>
                  <c:y val="-6.667617634752177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3.7551616208401792E-2"/>
                  <c:y val="-5.147323975807373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3.8386458377194829E-2"/>
                  <c:y val="0.10902849100384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7165635044282604E-3"/>
                  <c:y val="-0.15984518239567913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 Trimestre 2017'!$G$11:$G$14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'II Trimestre 2017'!$K$11:$K$14</c:f>
              <c:numCache>
                <c:formatCode>#,##0</c:formatCode>
                <c:ptCount val="4"/>
                <c:pt idx="0">
                  <c:v>5700</c:v>
                </c:pt>
                <c:pt idx="1">
                  <c:v>11700</c:v>
                </c:pt>
                <c:pt idx="2">
                  <c:v>48943.5</c:v>
                </c:pt>
                <c:pt idx="3">
                  <c:v>28717.5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648"/>
          <c:y val="1.79856115107913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465"/>
          <c:y val="0.38129496402877738"/>
          <c:w val="0.6675266132493044"/>
          <c:h val="0.3705035971223032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875747490326595"/>
                  <c:y val="-0.114904737627221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7.27872933409099E-2"/>
                  <c:y val="-5.615174002530255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7.9875260437806114E-2"/>
                  <c:y val="9.723597499952796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3058419243986272"/>
                  <c:y val="0.1700689212409598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2.1925480964363991E-3"/>
                  <c:y val="0.1692958703903019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0"/>
                  <c:y val="-0.260037009762268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.135394106664502"/>
                  <c:y val="-0.1751211314413039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'III Trimestre 2017'!$B$11:$B$17</c:f>
              <c:strCache>
                <c:ptCount val="7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BCC</c:v>
                </c:pt>
                <c:pt idx="5">
                  <c:v>FR</c:v>
                </c:pt>
                <c:pt idx="6">
                  <c:v>CIV</c:v>
                </c:pt>
              </c:strCache>
            </c:strRef>
          </c:cat>
          <c:val>
            <c:numRef>
              <c:f>'III Trimestre 2017'!$F$11:$F$17</c:f>
              <c:numCache>
                <c:formatCode>#,##0</c:formatCode>
                <c:ptCount val="7"/>
                <c:pt idx="0">
                  <c:v>6186.75</c:v>
                </c:pt>
                <c:pt idx="1">
                  <c:v>16097.25</c:v>
                </c:pt>
                <c:pt idx="2">
                  <c:v>53805</c:v>
                </c:pt>
                <c:pt idx="3">
                  <c:v>3250</c:v>
                </c:pt>
                <c:pt idx="4">
                  <c:v>12723.5</c:v>
                </c:pt>
                <c:pt idx="5">
                  <c:v>0</c:v>
                </c:pt>
                <c:pt idx="6">
                  <c:v>32040.5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178" r="0.75000000000000178" t="1" header="0.5" footer="0.5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641"/>
          <c:y val="2.17392073539663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495"/>
          <c:y val="0.42391454340234291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367691326719759"/>
                  <c:y val="-0.1679348777055041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1.8698933819713225E-2"/>
                  <c:y val="-0.1001160181064323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5.7559499977757014E-2"/>
                  <c:y val="0.1133751759290958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'III Trimestre 2017'!$L$11:$L$13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'III Trimestre 2017'!$P$11:$P$13</c:f>
              <c:numCache>
                <c:formatCode>#,##0</c:formatCode>
                <c:ptCount val="3"/>
                <c:pt idx="0">
                  <c:v>31597.5</c:v>
                </c:pt>
                <c:pt idx="1">
                  <c:v>227</c:v>
                </c:pt>
                <c:pt idx="2">
                  <c:v>92278.5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78" r="0.75000000000000178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055"/>
          <c:y val="0.30434890295552836"/>
          <c:w val="0.73796791443850496"/>
          <c:h val="0.394928933597055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010288152483719E-2"/>
                  <c:y val="-6.6676176347521779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3.7551616208401792E-2"/>
                  <c:y val="-5.147323975807373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.17029348604151776"/>
                  <c:y val="0.109028491003841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1.7165635044282613E-3"/>
                  <c:y val="-0.15984518239567924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'III Trimestre 2017'!$G$11:$G$14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'III Trimestre 2017'!$K$11:$K$14</c:f>
              <c:numCache>
                <c:formatCode>#,##0</c:formatCode>
                <c:ptCount val="4"/>
                <c:pt idx="0">
                  <c:v>7042.5</c:v>
                </c:pt>
                <c:pt idx="1">
                  <c:v>24555</c:v>
                </c:pt>
                <c:pt idx="2">
                  <c:v>61966</c:v>
                </c:pt>
                <c:pt idx="3">
                  <c:v>30539.5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78" r="0.750000000000001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 macro="">
      <xdr:nvGraphicFramePr>
        <xdr:cNvPr id="89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89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890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152400</xdr:rowOff>
    </xdr:from>
    <xdr:to>
      <xdr:col>5</xdr:col>
      <xdr:colOff>257175</xdr:colOff>
      <xdr:row>35</xdr:row>
      <xdr:rowOff>47625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19</xdr:row>
      <xdr:rowOff>9525</xdr:rowOff>
    </xdr:from>
    <xdr:to>
      <xdr:col>16</xdr:col>
      <xdr:colOff>0</xdr:colOff>
      <xdr:row>35</xdr:row>
      <xdr:rowOff>57150</xdr:rowOff>
    </xdr:to>
    <xdr:graphicFrame macro="">
      <xdr:nvGraphicFramePr>
        <xdr:cNvPr id="21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323850</xdr:colOff>
      <xdr:row>18</xdr:row>
      <xdr:rowOff>152400</xdr:rowOff>
    </xdr:from>
    <xdr:to>
      <xdr:col>10</xdr:col>
      <xdr:colOff>285750</xdr:colOff>
      <xdr:row>35</xdr:row>
      <xdr:rowOff>47625</xdr:rowOff>
    </xdr:to>
    <xdr:graphicFrame macro="">
      <xdr:nvGraphicFramePr>
        <xdr:cNvPr id="215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Normal="75" workbookViewId="0">
      <selection activeCell="J39" sqref="J39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0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0" ht="15" customHeight="1">
      <c r="A4" s="84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ht="15.75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85" t="s">
        <v>36</v>
      </c>
      <c r="C7" s="86"/>
      <c r="D7" s="86"/>
      <c r="E7" s="86"/>
      <c r="F7" s="87"/>
      <c r="G7" s="85" t="s">
        <v>1</v>
      </c>
      <c r="H7" s="86"/>
      <c r="I7" s="86"/>
      <c r="J7" s="86"/>
      <c r="K7" s="87"/>
      <c r="L7" s="88" t="s">
        <v>12</v>
      </c>
      <c r="M7" s="89"/>
      <c r="N7" s="89"/>
      <c r="O7" s="89"/>
      <c r="P7" s="90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42736</v>
      </c>
      <c r="G10" s="15"/>
      <c r="H10" s="15"/>
      <c r="I10" s="16"/>
      <c r="J10" s="22" t="s">
        <v>30</v>
      </c>
      <c r="K10" s="33">
        <f>F10</f>
        <v>42736</v>
      </c>
      <c r="L10" s="13"/>
      <c r="M10" s="13"/>
      <c r="N10" s="16"/>
      <c r="O10" s="22" t="s">
        <v>30</v>
      </c>
      <c r="P10" s="33">
        <f>F10</f>
        <v>42736</v>
      </c>
    </row>
    <row r="11" spans="1:20">
      <c r="B11" s="7" t="s">
        <v>6</v>
      </c>
      <c r="C11" s="30">
        <v>1</v>
      </c>
      <c r="D11" s="17">
        <v>227</v>
      </c>
      <c r="E11" s="18">
        <f>D11/$D$18</f>
        <v>7.7948612291500342E-3</v>
      </c>
      <c r="F11" s="17">
        <f t="shared" ref="F11:F17" si="0">D11</f>
        <v>227</v>
      </c>
      <c r="G11" s="47" t="s">
        <v>6</v>
      </c>
      <c r="H11" s="30">
        <v>2</v>
      </c>
      <c r="I11" s="17">
        <v>5475</v>
      </c>
      <c r="J11" s="18">
        <f>I11/$I$18</f>
        <v>0.18800381158412527</v>
      </c>
      <c r="K11" s="17">
        <f>I11</f>
        <v>5475</v>
      </c>
      <c r="L11" s="38">
        <v>908</v>
      </c>
      <c r="M11" s="30">
        <v>2</v>
      </c>
      <c r="N11" s="17">
        <v>5475</v>
      </c>
      <c r="O11" s="18">
        <f>N11/$N$18</f>
        <v>0.18800381158412527</v>
      </c>
      <c r="P11" s="17">
        <f>N11</f>
        <v>5475</v>
      </c>
    </row>
    <row r="12" spans="1:20">
      <c r="B12" s="10" t="s">
        <v>13</v>
      </c>
      <c r="C12" s="31">
        <v>3</v>
      </c>
      <c r="D12" s="20">
        <v>8372.25</v>
      </c>
      <c r="E12" s="21">
        <f t="shared" ref="E12:E17" si="1">D12/$D$18</f>
        <v>0.28749130804295758</v>
      </c>
      <c r="F12" s="20">
        <f t="shared" si="0"/>
        <v>8372.25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</f>
        <v>0</v>
      </c>
      <c r="L12" s="39">
        <v>198</v>
      </c>
      <c r="M12" s="31">
        <v>1</v>
      </c>
      <c r="N12" s="20">
        <v>227</v>
      </c>
      <c r="O12" s="21">
        <f>N12/$N$18</f>
        <v>7.7948612291500342E-3</v>
      </c>
      <c r="P12" s="20">
        <f>N12</f>
        <v>227</v>
      </c>
    </row>
    <row r="13" spans="1:20">
      <c r="B13" s="10" t="s">
        <v>9</v>
      </c>
      <c r="C13" s="31">
        <v>7</v>
      </c>
      <c r="D13" s="20">
        <v>10843.5</v>
      </c>
      <c r="E13" s="21">
        <f t="shared" si="1"/>
        <v>0.3723505627237374</v>
      </c>
      <c r="F13" s="20">
        <f t="shared" si="0"/>
        <v>10843.5</v>
      </c>
      <c r="G13" s="12" t="s">
        <v>8</v>
      </c>
      <c r="H13" s="31">
        <v>8</v>
      </c>
      <c r="I13" s="20">
        <v>11894.75</v>
      </c>
      <c r="J13" s="21">
        <f>I13/$I$18</f>
        <v>0.40844901147767559</v>
      </c>
      <c r="K13" s="20">
        <f>I13</f>
        <v>11894.75</v>
      </c>
      <c r="L13" s="9" t="s">
        <v>31</v>
      </c>
      <c r="M13" s="31">
        <v>13</v>
      </c>
      <c r="N13" s="20">
        <v>23419.75</v>
      </c>
      <c r="O13" s="21">
        <f>N13/$N$18</f>
        <v>0.80420132718672466</v>
      </c>
      <c r="P13" s="20">
        <f>N13</f>
        <v>23419.75</v>
      </c>
    </row>
    <row r="14" spans="1:20">
      <c r="B14" s="10" t="s">
        <v>41</v>
      </c>
      <c r="C14" s="31">
        <v>0</v>
      </c>
      <c r="D14" s="20">
        <v>0</v>
      </c>
      <c r="E14" s="21">
        <f t="shared" si="1"/>
        <v>0</v>
      </c>
      <c r="F14" s="20">
        <f t="shared" si="0"/>
        <v>0</v>
      </c>
      <c r="G14" s="12" t="s">
        <v>10</v>
      </c>
      <c r="H14" s="34">
        <v>6</v>
      </c>
      <c r="I14" s="20">
        <v>11752</v>
      </c>
      <c r="J14" s="21">
        <f>I14/$I$18</f>
        <v>0.40354717693819914</v>
      </c>
      <c r="K14" s="20">
        <f>I14</f>
        <v>11752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3</v>
      </c>
      <c r="D15" s="20">
        <v>5404</v>
      </c>
      <c r="E15" s="21">
        <f t="shared" si="1"/>
        <v>0.18556577128778318</v>
      </c>
      <c r="F15" s="20">
        <f t="shared" si="0"/>
        <v>5404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1"/>
        <v>0</v>
      </c>
      <c r="F16" s="20">
        <f t="shared" si="0"/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2</v>
      </c>
      <c r="D17" s="20">
        <v>4275</v>
      </c>
      <c r="E17" s="56">
        <f t="shared" si="1"/>
        <v>0.14679749671637179</v>
      </c>
      <c r="F17" s="15">
        <f t="shared" si="0"/>
        <v>4275</v>
      </c>
      <c r="G17" s="35"/>
      <c r="H17" s="34"/>
      <c r="I17" s="29"/>
      <c r="J17" s="56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16</v>
      </c>
      <c r="D18" s="43">
        <f>SUM(D11:D17)</f>
        <v>29121.75</v>
      </c>
      <c r="E18" s="53">
        <f>SUM(E11:E17)</f>
        <v>0.99999999999999989</v>
      </c>
      <c r="F18" s="54">
        <f>SUM(F11:F17)</f>
        <v>29121.75</v>
      </c>
      <c r="G18" s="42" t="s">
        <v>3</v>
      </c>
      <c r="H18" s="43">
        <f>SUM(H11:H14)</f>
        <v>16</v>
      </c>
      <c r="I18" s="43">
        <f>SUM(I11:I14)</f>
        <v>29121.75</v>
      </c>
      <c r="J18" s="50">
        <f>SUM(J11:J14)</f>
        <v>1</v>
      </c>
      <c r="K18" s="43">
        <f>SUM(K11:K14)</f>
        <v>29121.75</v>
      </c>
      <c r="L18" s="42" t="s">
        <v>3</v>
      </c>
      <c r="M18" s="42">
        <f>SUM(M10:M15)</f>
        <v>16</v>
      </c>
      <c r="N18" s="43">
        <f>SUM(N11:N13)</f>
        <v>29121.75</v>
      </c>
      <c r="O18" s="50">
        <f>SUM(O11:O13)</f>
        <v>1</v>
      </c>
      <c r="P18" s="43">
        <f>SUM(P11:P13)</f>
        <v>29121.75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97" t="s">
        <v>37</v>
      </c>
      <c r="C38" s="98"/>
      <c r="D38" s="98"/>
      <c r="E38" s="98"/>
      <c r="F38" s="98"/>
      <c r="G38" s="98"/>
      <c r="H38" s="99"/>
    </row>
    <row r="39" spans="1:8">
      <c r="B39" s="57" t="s">
        <v>6</v>
      </c>
      <c r="C39" s="100" t="s">
        <v>32</v>
      </c>
      <c r="D39" s="101"/>
      <c r="E39" s="101"/>
      <c r="F39" s="101"/>
      <c r="G39" s="101"/>
      <c r="H39" s="102"/>
    </row>
    <row r="40" spans="1:8">
      <c r="B40" s="58" t="s">
        <v>13</v>
      </c>
      <c r="C40" s="94" t="s">
        <v>33</v>
      </c>
      <c r="D40" s="95"/>
      <c r="E40" s="95"/>
      <c r="F40" s="95"/>
      <c r="G40" s="95"/>
      <c r="H40" s="96"/>
    </row>
    <row r="41" spans="1:8">
      <c r="B41" s="58" t="s">
        <v>9</v>
      </c>
      <c r="C41" s="94" t="s">
        <v>34</v>
      </c>
      <c r="D41" s="95"/>
      <c r="E41" s="95"/>
      <c r="F41" s="95"/>
      <c r="G41" s="95"/>
      <c r="H41" s="96"/>
    </row>
    <row r="42" spans="1:8">
      <c r="B42" s="58" t="s">
        <v>41</v>
      </c>
      <c r="C42" s="94" t="s">
        <v>42</v>
      </c>
      <c r="D42" s="95"/>
      <c r="E42" s="95"/>
      <c r="F42" s="95"/>
      <c r="G42" s="95"/>
      <c r="H42" s="96"/>
    </row>
    <row r="43" spans="1:8">
      <c r="A43" s="40"/>
      <c r="B43" s="58" t="s">
        <v>20</v>
      </c>
      <c r="C43" s="94" t="s">
        <v>35</v>
      </c>
      <c r="D43" s="95"/>
      <c r="E43" s="95"/>
      <c r="F43" s="95"/>
      <c r="G43" s="95"/>
      <c r="H43" s="96"/>
    </row>
    <row r="44" spans="1:8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91" t="s">
        <v>38</v>
      </c>
      <c r="D45" s="92"/>
      <c r="E45" s="92"/>
      <c r="F45" s="92"/>
      <c r="G45" s="92"/>
      <c r="H45" s="93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C45:H45"/>
    <mergeCell ref="C43:H43"/>
    <mergeCell ref="C42:H42"/>
    <mergeCell ref="B38:H38"/>
    <mergeCell ref="C39:H39"/>
    <mergeCell ref="C40:H40"/>
    <mergeCell ref="C41:H41"/>
    <mergeCell ref="A1:S1"/>
    <mergeCell ref="A2:S2"/>
    <mergeCell ref="A3:S3"/>
    <mergeCell ref="A4:S4"/>
    <mergeCell ref="B7:F7"/>
    <mergeCell ref="G7:K7"/>
    <mergeCell ref="L7:P7"/>
    <mergeCell ref="A5:S5"/>
  </mergeCells>
  <phoneticPr fontId="0" type="noConversion"/>
  <printOptions horizontalCentered="1"/>
  <pageMargins left="0.25" right="0.25" top="0.66" bottom="0.51181102362204722" header="0.39370078740157483" footer="0.51181102362204722"/>
  <pageSetup paperSize="9" fitToWidth="2" fitToHeight="0" orientation="landscape" horizontalDpi="4294967293" verticalDpi="180" r:id="rId1"/>
  <headerFooter alignWithMargins="0">
    <oddHeader>&amp;CF.R.I.E.</oddHeader>
    <oddFooter xml:space="preserve">&amp;L&amp;8COMITATO/&amp;F
&amp;D&amp;C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Normal="75" workbookViewId="0">
      <selection activeCell="J40" sqref="J40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0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0" ht="15" customHeight="1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ht="15.75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85" t="s">
        <v>36</v>
      </c>
      <c r="C7" s="86"/>
      <c r="D7" s="86"/>
      <c r="E7" s="86"/>
      <c r="F7" s="87"/>
      <c r="G7" s="85" t="s">
        <v>1</v>
      </c>
      <c r="H7" s="86"/>
      <c r="I7" s="86"/>
      <c r="J7" s="86"/>
      <c r="K7" s="87"/>
      <c r="L7" s="88" t="s">
        <v>12</v>
      </c>
      <c r="M7" s="89"/>
      <c r="N7" s="89"/>
      <c r="O7" s="89"/>
      <c r="P7" s="90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42736</v>
      </c>
      <c r="G10" s="15"/>
      <c r="H10" s="15"/>
      <c r="I10" s="16"/>
      <c r="J10" s="22" t="s">
        <v>30</v>
      </c>
      <c r="K10" s="33">
        <f>F10</f>
        <v>42736</v>
      </c>
      <c r="L10" s="13"/>
      <c r="M10" s="13"/>
      <c r="N10" s="16"/>
      <c r="O10" s="22" t="s">
        <v>30</v>
      </c>
      <c r="P10" s="33">
        <f>F10</f>
        <v>42736</v>
      </c>
    </row>
    <row r="11" spans="1:20">
      <c r="B11" s="7" t="s">
        <v>6</v>
      </c>
      <c r="C11" s="30">
        <v>4</v>
      </c>
      <c r="D11" s="17">
        <v>3839.75</v>
      </c>
      <c r="E11" s="18">
        <f>D11/$D$18</f>
        <v>5.8231629871434688E-2</v>
      </c>
      <c r="F11" s="17">
        <f>D11+'I Trimestre 2017'!F11</f>
        <v>4066.75</v>
      </c>
      <c r="G11" s="47" t="s">
        <v>6</v>
      </c>
      <c r="H11" s="30">
        <v>1</v>
      </c>
      <c r="I11" s="17">
        <v>225</v>
      </c>
      <c r="J11" s="18">
        <f>I11/$I$18</f>
        <v>3.4122317132815431E-3</v>
      </c>
      <c r="K11" s="17">
        <f>I11+'I Trimestre 2017'!K11</f>
        <v>5700</v>
      </c>
      <c r="L11" s="38">
        <v>908</v>
      </c>
      <c r="M11" s="30">
        <v>5</v>
      </c>
      <c r="N11" s="17">
        <v>11925</v>
      </c>
      <c r="O11" s="18">
        <f>N11/$N$18</f>
        <v>0.18084828080392179</v>
      </c>
      <c r="P11" s="17">
        <f>N11+'I Trimestre 2017'!P11</f>
        <v>17400</v>
      </c>
    </row>
    <row r="12" spans="1:20">
      <c r="B12" s="10" t="s">
        <v>13</v>
      </c>
      <c r="C12" s="31">
        <v>3</v>
      </c>
      <c r="D12" s="20">
        <v>7725</v>
      </c>
      <c r="E12" s="21">
        <f t="shared" ref="E12:E17" si="0">D12/$D$18</f>
        <v>0.11715328882266632</v>
      </c>
      <c r="F12" s="20">
        <f>D12+'I Trimestre 2017'!F12</f>
        <v>16097.25</v>
      </c>
      <c r="G12" s="12" t="s">
        <v>7</v>
      </c>
      <c r="H12" s="31">
        <v>4</v>
      </c>
      <c r="I12" s="20">
        <v>11700</v>
      </c>
      <c r="J12" s="21">
        <f>I12/$I$18</f>
        <v>0.17743604909064026</v>
      </c>
      <c r="K12" s="20">
        <f>I12+'I Trimestre 2017'!K12</f>
        <v>11700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N12+'I Trimestre 2017'!P12</f>
        <v>227</v>
      </c>
    </row>
    <row r="13" spans="1:20">
      <c r="B13" s="10" t="s">
        <v>9</v>
      </c>
      <c r="C13" s="31">
        <v>9</v>
      </c>
      <c r="D13" s="20">
        <v>33804</v>
      </c>
      <c r="E13" s="21">
        <f t="shared" si="0"/>
        <v>0.51265369260341909</v>
      </c>
      <c r="F13" s="20">
        <f>D13+'I Trimestre 2017'!F13</f>
        <v>44647.5</v>
      </c>
      <c r="G13" s="12" t="s">
        <v>8</v>
      </c>
      <c r="H13" s="31">
        <v>16</v>
      </c>
      <c r="I13" s="20">
        <v>37048.75</v>
      </c>
      <c r="J13" s="21">
        <f>I13/$I$18</f>
        <v>0.56186186527750925</v>
      </c>
      <c r="K13" s="20">
        <f>I13+'I Trimestre 2017'!K13</f>
        <v>48943.5</v>
      </c>
      <c r="L13" s="9" t="s">
        <v>31</v>
      </c>
      <c r="M13" s="31">
        <v>25</v>
      </c>
      <c r="N13" s="20">
        <v>54014.25</v>
      </c>
      <c r="O13" s="21">
        <f>N13/$N$18</f>
        <v>0.81915171919607821</v>
      </c>
      <c r="P13" s="20">
        <f>N13+'I Trimestre 2017'!P13</f>
        <v>77434</v>
      </c>
    </row>
    <row r="14" spans="1:20">
      <c r="B14" s="10" t="s">
        <v>41</v>
      </c>
      <c r="C14" s="31">
        <v>1</v>
      </c>
      <c r="D14" s="20">
        <v>3250</v>
      </c>
      <c r="E14" s="21">
        <f t="shared" si="0"/>
        <v>4.9287791414066737E-2</v>
      </c>
      <c r="F14" s="20">
        <f>D14+'I Trimestre 2017'!F14</f>
        <v>3250</v>
      </c>
      <c r="G14" s="12" t="s">
        <v>10</v>
      </c>
      <c r="H14" s="34">
        <v>9</v>
      </c>
      <c r="I14" s="20">
        <v>16965.5</v>
      </c>
      <c r="J14" s="21">
        <f>I14/$I$18</f>
        <v>0.25728985391856901</v>
      </c>
      <c r="K14" s="20">
        <f>I14+'I Trimestre 2017'!K14</f>
        <v>28717.5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5</v>
      </c>
      <c r="D15" s="20">
        <v>5355</v>
      </c>
      <c r="E15" s="21">
        <f t="shared" si="0"/>
        <v>8.1211114776100726E-2</v>
      </c>
      <c r="F15" s="20">
        <f>D15+'I Trimestre 2017'!F15</f>
        <v>10759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D16+'I Trimestre 2017'!F16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8</v>
      </c>
      <c r="D17" s="20">
        <v>11965.5</v>
      </c>
      <c r="E17" s="56">
        <f t="shared" si="0"/>
        <v>0.18146248251231248</v>
      </c>
      <c r="F17" s="15">
        <f>D17+'I Trimestre 2017'!F17</f>
        <v>16240.5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30</v>
      </c>
      <c r="D18" s="43">
        <f>SUM(D11:D17)</f>
        <v>65939.25</v>
      </c>
      <c r="E18" s="53">
        <f>SUM(E11:E17)</f>
        <v>1</v>
      </c>
      <c r="F18" s="54">
        <f>SUM(F11:F17)</f>
        <v>95061</v>
      </c>
      <c r="G18" s="42" t="s">
        <v>3</v>
      </c>
      <c r="H18" s="43">
        <f>SUM(H11:H14)</f>
        <v>30</v>
      </c>
      <c r="I18" s="43">
        <f>SUM(I11:I14)</f>
        <v>65939.25</v>
      </c>
      <c r="J18" s="50">
        <f>SUM(J11:J14)</f>
        <v>1</v>
      </c>
      <c r="K18" s="54">
        <f>SUM(K11:K14)</f>
        <v>95061</v>
      </c>
      <c r="L18" s="42" t="s">
        <v>3</v>
      </c>
      <c r="M18" s="42">
        <f>SUM(M10:M15)</f>
        <v>30</v>
      </c>
      <c r="N18" s="43">
        <f>SUM(N11:N13)</f>
        <v>65939.25</v>
      </c>
      <c r="O18" s="50">
        <f>SUM(O11:O13)</f>
        <v>1</v>
      </c>
      <c r="P18" s="54">
        <f>SUM(P11:P13)</f>
        <v>95061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97" t="s">
        <v>37</v>
      </c>
      <c r="C38" s="98"/>
      <c r="D38" s="98"/>
      <c r="E38" s="98"/>
      <c r="F38" s="98"/>
      <c r="G38" s="98"/>
      <c r="H38" s="99"/>
    </row>
    <row r="39" spans="1:8">
      <c r="B39" s="57" t="s">
        <v>6</v>
      </c>
      <c r="C39" s="100" t="s">
        <v>32</v>
      </c>
      <c r="D39" s="101"/>
      <c r="E39" s="101"/>
      <c r="F39" s="101"/>
      <c r="G39" s="101"/>
      <c r="H39" s="102"/>
    </row>
    <row r="40" spans="1:8">
      <c r="B40" s="58" t="s">
        <v>13</v>
      </c>
      <c r="C40" s="94" t="s">
        <v>33</v>
      </c>
      <c r="D40" s="95"/>
      <c r="E40" s="95"/>
      <c r="F40" s="95"/>
      <c r="G40" s="95"/>
      <c r="H40" s="96"/>
    </row>
    <row r="41" spans="1:8">
      <c r="B41" s="58" t="s">
        <v>9</v>
      </c>
      <c r="C41" s="94" t="s">
        <v>34</v>
      </c>
      <c r="D41" s="95"/>
      <c r="E41" s="95"/>
      <c r="F41" s="95"/>
      <c r="G41" s="95"/>
      <c r="H41" s="96"/>
    </row>
    <row r="42" spans="1:8">
      <c r="B42" s="58" t="s">
        <v>41</v>
      </c>
      <c r="C42" s="94" t="s">
        <v>42</v>
      </c>
      <c r="D42" s="95"/>
      <c r="E42" s="95"/>
      <c r="F42" s="95"/>
      <c r="G42" s="95"/>
      <c r="H42" s="96"/>
    </row>
    <row r="43" spans="1:8">
      <c r="A43" s="40"/>
      <c r="B43" s="58" t="s">
        <v>20</v>
      </c>
      <c r="C43" s="94" t="s">
        <v>35</v>
      </c>
      <c r="D43" s="95"/>
      <c r="E43" s="95"/>
      <c r="F43" s="95"/>
      <c r="G43" s="95"/>
      <c r="H43" s="96"/>
    </row>
    <row r="44" spans="1:8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91" t="s">
        <v>38</v>
      </c>
      <c r="D45" s="92"/>
      <c r="E45" s="92"/>
      <c r="F45" s="92"/>
      <c r="G45" s="92"/>
      <c r="H45" s="93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honeticPr fontId="0" type="noConversion"/>
  <printOptions horizontalCentered="1"/>
  <pageMargins left="0.25" right="0.25" top="0.66" bottom="0.51181102362204722" header="0.39370078740157483" footer="0.51181102362204722"/>
  <pageSetup paperSize="9" fitToWidth="2" fitToHeight="0" orientation="landscape" horizontalDpi="4294967293" verticalDpi="180" r:id="rId1"/>
  <headerFooter alignWithMargins="0">
    <oddHeader>&amp;CF.R.I.E.</oddHeader>
    <oddFooter xml:space="preserve">&amp;L&amp;8COMITATO/&amp;F
&amp;D&amp;C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Normal="75" workbookViewId="0">
      <selection activeCell="L40" sqref="L40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0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0" ht="15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ht="15.75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85" t="s">
        <v>36</v>
      </c>
      <c r="C7" s="86"/>
      <c r="D7" s="86"/>
      <c r="E7" s="86"/>
      <c r="F7" s="87"/>
      <c r="G7" s="85" t="s">
        <v>1</v>
      </c>
      <c r="H7" s="86"/>
      <c r="I7" s="86"/>
      <c r="J7" s="86"/>
      <c r="K7" s="87"/>
      <c r="L7" s="88" t="s">
        <v>12</v>
      </c>
      <c r="M7" s="89"/>
      <c r="N7" s="89"/>
      <c r="O7" s="89"/>
      <c r="P7" s="90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42736</v>
      </c>
      <c r="G10" s="15"/>
      <c r="H10" s="15"/>
      <c r="I10" s="16"/>
      <c r="J10" s="22" t="s">
        <v>30</v>
      </c>
      <c r="K10" s="33">
        <f>F10</f>
        <v>42736</v>
      </c>
      <c r="L10" s="13"/>
      <c r="M10" s="13"/>
      <c r="N10" s="16"/>
      <c r="O10" s="22" t="s">
        <v>30</v>
      </c>
      <c r="P10" s="33">
        <f>F10</f>
        <v>42736</v>
      </c>
    </row>
    <row r="11" spans="1:20">
      <c r="B11" s="7" t="s">
        <v>6</v>
      </c>
      <c r="C11" s="30">
        <v>4</v>
      </c>
      <c r="D11" s="17">
        <v>2120</v>
      </c>
      <c r="E11" s="18">
        <f>D11/$D$18</f>
        <v>7.2997727429240405E-2</v>
      </c>
      <c r="F11" s="17">
        <f>D11+'II Trimestre 2017'!F11</f>
        <v>6186.75</v>
      </c>
      <c r="G11" s="47" t="s">
        <v>6</v>
      </c>
      <c r="H11" s="30">
        <v>1</v>
      </c>
      <c r="I11" s="17">
        <v>1342.5</v>
      </c>
      <c r="J11" s="18">
        <f>I11/$I$18</f>
        <v>4.6226155223469456E-2</v>
      </c>
      <c r="K11" s="17">
        <f>I11+'II Trimestre 2017'!K11</f>
        <v>7042.5</v>
      </c>
      <c r="L11" s="38">
        <v>908</v>
      </c>
      <c r="M11" s="30">
        <v>6</v>
      </c>
      <c r="N11" s="17">
        <v>14197.5</v>
      </c>
      <c r="O11" s="18">
        <f>N11/$N$18</f>
        <v>0.48886095998898149</v>
      </c>
      <c r="P11" s="17">
        <f>N11+'II Trimestre 2017'!P11</f>
        <v>31597.5</v>
      </c>
    </row>
    <row r="12" spans="1:20">
      <c r="B12" s="10" t="s">
        <v>13</v>
      </c>
      <c r="C12" s="31">
        <v>0</v>
      </c>
      <c r="D12" s="20">
        <v>0</v>
      </c>
      <c r="E12" s="21">
        <f t="shared" ref="E12:E17" si="0">D12/$D$18</f>
        <v>0</v>
      </c>
      <c r="F12" s="20">
        <f>D12+'II Trimestre 2017'!F12</f>
        <v>16097.25</v>
      </c>
      <c r="G12" s="12" t="s">
        <v>7</v>
      </c>
      <c r="H12" s="31">
        <v>5</v>
      </c>
      <c r="I12" s="20">
        <v>12855</v>
      </c>
      <c r="J12" s="21">
        <f>I12/$I$18</f>
        <v>0.44263480476551204</v>
      </c>
      <c r="K12" s="20">
        <f>I12+'II Trimestre 2017'!K12</f>
        <v>24555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N12+'II Trimestre 2017'!P12</f>
        <v>227</v>
      </c>
    </row>
    <row r="13" spans="1:20">
      <c r="B13" s="10" t="s">
        <v>9</v>
      </c>
      <c r="C13" s="31">
        <v>4</v>
      </c>
      <c r="D13" s="20">
        <v>9157.5</v>
      </c>
      <c r="E13" s="21">
        <f t="shared" si="0"/>
        <v>0.31531919289305144</v>
      </c>
      <c r="F13" s="20">
        <f>D13+'II Trimestre 2017'!F13</f>
        <v>53805</v>
      </c>
      <c r="G13" s="12" t="s">
        <v>8</v>
      </c>
      <c r="H13" s="31">
        <v>7</v>
      </c>
      <c r="I13" s="20">
        <v>13022.5</v>
      </c>
      <c r="J13" s="21">
        <f>I13/$I$18</f>
        <v>0.44840231389022794</v>
      </c>
      <c r="K13" s="20">
        <f>I13+'II Trimestre 2017'!K13</f>
        <v>61966</v>
      </c>
      <c r="L13" s="9" t="s">
        <v>31</v>
      </c>
      <c r="M13" s="31">
        <v>10</v>
      </c>
      <c r="N13" s="20">
        <v>14844.5</v>
      </c>
      <c r="O13" s="21">
        <f>N13/$N$18</f>
        <v>0.51113904001101851</v>
      </c>
      <c r="P13" s="20">
        <f>N13+'II Trimestre 2017'!P13</f>
        <v>92278.5</v>
      </c>
    </row>
    <row r="14" spans="1:20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D14+'II Trimestre 2017'!F14</f>
        <v>3250</v>
      </c>
      <c r="G14" s="12" t="s">
        <v>10</v>
      </c>
      <c r="H14" s="34">
        <v>3</v>
      </c>
      <c r="I14" s="20">
        <v>1822</v>
      </c>
      <c r="J14" s="21">
        <f>I14/$I$18</f>
        <v>6.2736726120790579E-2</v>
      </c>
      <c r="K14" s="20">
        <f>I14+'II Trimestre 2017'!K14</f>
        <v>30539.5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4</v>
      </c>
      <c r="D15" s="20">
        <v>1964.5</v>
      </c>
      <c r="E15" s="21">
        <f t="shared" si="0"/>
        <v>6.7643412988086224E-2</v>
      </c>
      <c r="F15" s="20">
        <f>D15+'II Trimestre 2017'!F15</f>
        <v>12723.5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D16+'II Trimestre 2017'!F16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4</v>
      </c>
      <c r="D17" s="20">
        <v>15800</v>
      </c>
      <c r="E17" s="56">
        <f t="shared" si="0"/>
        <v>0.54403966668962189</v>
      </c>
      <c r="F17" s="15">
        <f>D17+'II Trimestre 2017'!F17</f>
        <v>32040.5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16</v>
      </c>
      <c r="D18" s="43">
        <f>SUM(D11:D17)</f>
        <v>29042</v>
      </c>
      <c r="E18" s="53">
        <f>SUM(E11:E17)</f>
        <v>1</v>
      </c>
      <c r="F18" s="54">
        <f>SUM(F11:F17)</f>
        <v>124103</v>
      </c>
      <c r="G18" s="42" t="s">
        <v>3</v>
      </c>
      <c r="H18" s="43">
        <f>SUM(H11:H14)</f>
        <v>16</v>
      </c>
      <c r="I18" s="43">
        <f>SUM(I11:I14)</f>
        <v>29042</v>
      </c>
      <c r="J18" s="50">
        <f>SUM(J11:J14)</f>
        <v>1</v>
      </c>
      <c r="K18" s="54">
        <f>SUM(K11:K14)</f>
        <v>124103</v>
      </c>
      <c r="L18" s="42" t="s">
        <v>3</v>
      </c>
      <c r="M18" s="42">
        <f>SUM(M10:M15)</f>
        <v>16</v>
      </c>
      <c r="N18" s="43">
        <f>SUM(N11:N13)</f>
        <v>29042</v>
      </c>
      <c r="O18" s="50">
        <f>SUM(O11:O13)</f>
        <v>1</v>
      </c>
      <c r="P18" s="54">
        <f>SUM(P11:P13)</f>
        <v>124103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97" t="s">
        <v>37</v>
      </c>
      <c r="C38" s="98"/>
      <c r="D38" s="98"/>
      <c r="E38" s="98"/>
      <c r="F38" s="98"/>
      <c r="G38" s="98"/>
      <c r="H38" s="99"/>
    </row>
    <row r="39" spans="1:8">
      <c r="B39" s="57" t="s">
        <v>6</v>
      </c>
      <c r="C39" s="100" t="s">
        <v>32</v>
      </c>
      <c r="D39" s="101"/>
      <c r="E39" s="101"/>
      <c r="F39" s="101"/>
      <c r="G39" s="101"/>
      <c r="H39" s="102"/>
    </row>
    <row r="40" spans="1:8">
      <c r="B40" s="58" t="s">
        <v>13</v>
      </c>
      <c r="C40" s="94" t="s">
        <v>33</v>
      </c>
      <c r="D40" s="95"/>
      <c r="E40" s="95"/>
      <c r="F40" s="95"/>
      <c r="G40" s="95"/>
      <c r="H40" s="96"/>
    </row>
    <row r="41" spans="1:8">
      <c r="B41" s="58" t="s">
        <v>9</v>
      </c>
      <c r="C41" s="94" t="s">
        <v>34</v>
      </c>
      <c r="D41" s="95"/>
      <c r="E41" s="95"/>
      <c r="F41" s="95"/>
      <c r="G41" s="95"/>
      <c r="H41" s="96"/>
    </row>
    <row r="42" spans="1:8">
      <c r="B42" s="58" t="s">
        <v>41</v>
      </c>
      <c r="C42" s="94" t="s">
        <v>42</v>
      </c>
      <c r="D42" s="95"/>
      <c r="E42" s="95"/>
      <c r="F42" s="95"/>
      <c r="G42" s="95"/>
      <c r="H42" s="96"/>
    </row>
    <row r="43" spans="1:8">
      <c r="A43" s="40"/>
      <c r="B43" s="58" t="s">
        <v>20</v>
      </c>
      <c r="C43" s="94" t="s">
        <v>35</v>
      </c>
      <c r="D43" s="95"/>
      <c r="E43" s="95"/>
      <c r="F43" s="95"/>
      <c r="G43" s="95"/>
      <c r="H43" s="96"/>
    </row>
    <row r="44" spans="1:8">
      <c r="A44" s="40"/>
      <c r="B44" s="58" t="s">
        <v>39</v>
      </c>
      <c r="C44" s="77" t="s">
        <v>40</v>
      </c>
      <c r="D44" s="78"/>
      <c r="E44" s="78"/>
      <c r="F44" s="78"/>
      <c r="G44" s="78"/>
      <c r="H44" s="79"/>
    </row>
    <row r="45" spans="1:8" ht="13.5" thickBot="1">
      <c r="A45" s="40"/>
      <c r="B45" s="59" t="s">
        <v>29</v>
      </c>
      <c r="C45" s="91" t="s">
        <v>38</v>
      </c>
      <c r="D45" s="92"/>
      <c r="E45" s="92"/>
      <c r="F45" s="92"/>
      <c r="G45" s="92"/>
      <c r="H45" s="93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C45:H45"/>
    <mergeCell ref="B38:H38"/>
    <mergeCell ref="C39:H39"/>
    <mergeCell ref="C40:H40"/>
    <mergeCell ref="C41:H41"/>
    <mergeCell ref="C42:H42"/>
    <mergeCell ref="C43:H43"/>
    <mergeCell ref="B7:F7"/>
    <mergeCell ref="G7:K7"/>
    <mergeCell ref="L7:P7"/>
    <mergeCell ref="A1:S1"/>
    <mergeCell ref="A2:S2"/>
    <mergeCell ref="A3:S3"/>
    <mergeCell ref="A4:S4"/>
    <mergeCell ref="A5:S5"/>
  </mergeCells>
  <printOptions horizontalCentered="1"/>
  <pageMargins left="0.25" right="0.25" top="0.66" bottom="0.51181102362204722" header="0.39370078740157483" footer="0.51181102362204722"/>
  <pageSetup paperSize="9" fitToWidth="2" fitToHeight="0" orientation="landscape" horizontalDpi="4294967293" verticalDpi="180" r:id="rId1"/>
  <headerFooter alignWithMargins="0">
    <oddHeader>&amp;CF.R.I.E.</oddHeader>
    <oddFooter xml:space="preserve">&amp;L&amp;8COMITATO/&amp;F
&amp;D&amp;C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Normal="75" workbookViewId="0">
      <selection activeCell="N38" sqref="N38"/>
    </sheetView>
  </sheetViews>
  <sheetFormatPr defaultRowHeight="12.75"/>
  <cols>
    <col min="1" max="1" width="9.7109375" bestFit="1" customWidth="1"/>
    <col min="2" max="2" width="7.5703125" bestFit="1" customWidth="1"/>
    <col min="3" max="3" width="8.42578125" bestFit="1" customWidth="1"/>
    <col min="4" max="4" width="9.5703125" style="4" customWidth="1"/>
    <col min="6" max="6" width="9.5703125" style="4" customWidth="1"/>
    <col min="7" max="7" width="8.140625" style="4" bestFit="1" customWidth="1"/>
    <col min="8" max="8" width="8.42578125" style="4" bestFit="1" customWidth="1"/>
    <col min="9" max="9" width="8.85546875" style="4" bestFit="1" customWidth="1"/>
    <col min="10" max="10" width="8.140625" customWidth="1"/>
    <col min="11" max="11" width="8.5703125" style="4" customWidth="1"/>
    <col min="12" max="12" width="8" bestFit="1" customWidth="1"/>
    <col min="13" max="13" width="8.42578125" bestFit="1" customWidth="1"/>
    <col min="14" max="14" width="8.7109375" style="4" bestFit="1" customWidth="1"/>
    <col min="15" max="15" width="8.28515625" customWidth="1"/>
    <col min="16" max="16" width="8.7109375" style="4" bestFit="1" customWidth="1"/>
    <col min="19" max="19" width="9.42578125" customWidth="1"/>
  </cols>
  <sheetData>
    <row r="1" spans="1:20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0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0" ht="15" customHeight="1">
      <c r="A4" s="84" t="s">
        <v>50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ht="15.75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85" t="s">
        <v>36</v>
      </c>
      <c r="C7" s="86"/>
      <c r="D7" s="86"/>
      <c r="E7" s="86"/>
      <c r="F7" s="87"/>
      <c r="G7" s="85" t="s">
        <v>1</v>
      </c>
      <c r="H7" s="86"/>
      <c r="I7" s="86"/>
      <c r="J7" s="86"/>
      <c r="K7" s="87"/>
      <c r="L7" s="88" t="s">
        <v>12</v>
      </c>
      <c r="M7" s="89"/>
      <c r="N7" s="89"/>
      <c r="O7" s="89"/>
      <c r="P7" s="90"/>
      <c r="T7" s="2"/>
    </row>
    <row r="8" spans="1:20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1:20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1:20" ht="13.5" thickBot="1">
      <c r="B10" s="13"/>
      <c r="C10" s="14"/>
      <c r="D10" s="16"/>
      <c r="E10" s="22" t="s">
        <v>30</v>
      </c>
      <c r="F10" s="33">
        <v>42736</v>
      </c>
      <c r="G10" s="15"/>
      <c r="H10" s="15"/>
      <c r="I10" s="16"/>
      <c r="J10" s="22" t="s">
        <v>30</v>
      </c>
      <c r="K10" s="33">
        <f>F10</f>
        <v>42736</v>
      </c>
      <c r="L10" s="13"/>
      <c r="M10" s="13"/>
      <c r="N10" s="16"/>
      <c r="O10" s="22" t="s">
        <v>30</v>
      </c>
      <c r="P10" s="33">
        <f>F10</f>
        <v>42736</v>
      </c>
    </row>
    <row r="11" spans="1:20">
      <c r="B11" s="7" t="s">
        <v>6</v>
      </c>
      <c r="C11" s="30">
        <v>5</v>
      </c>
      <c r="D11" s="17">
        <v>32070</v>
      </c>
      <c r="E11" s="18">
        <f>D11/$D$18</f>
        <v>0.60850021867680137</v>
      </c>
      <c r="F11" s="17">
        <f>D11+'III Trimestre 2017'!F11</f>
        <v>38256.75</v>
      </c>
      <c r="G11" s="47" t="s">
        <v>6</v>
      </c>
      <c r="H11" s="30">
        <v>6</v>
      </c>
      <c r="I11" s="17">
        <v>33640</v>
      </c>
      <c r="J11" s="18">
        <f>I11/$I$18</f>
        <v>0.63828959639188021</v>
      </c>
      <c r="K11" s="17">
        <f>I11+'III Trimestre 2017'!K11</f>
        <v>40682.5</v>
      </c>
      <c r="L11" s="38">
        <v>908</v>
      </c>
      <c r="M11" s="30">
        <v>9</v>
      </c>
      <c r="N11" s="17">
        <v>36896</v>
      </c>
      <c r="O11" s="18">
        <f>N11/$N$18</f>
        <v>0.70006935043028573</v>
      </c>
      <c r="P11" s="17">
        <f>N11+'III Trimestre 2017'!P11</f>
        <v>68493.5</v>
      </c>
    </row>
    <row r="12" spans="1:20">
      <c r="B12" s="10" t="s">
        <v>13</v>
      </c>
      <c r="C12" s="31">
        <v>2</v>
      </c>
      <c r="D12" s="20">
        <v>2990</v>
      </c>
      <c r="E12" s="21">
        <f t="shared" ref="E12:E17" si="0">D12/$D$18</f>
        <v>5.6732636540181985E-2</v>
      </c>
      <c r="F12" s="20">
        <f>D12+'III Trimestre 2017'!F12</f>
        <v>19087.25</v>
      </c>
      <c r="G12" s="12" t="s">
        <v>7</v>
      </c>
      <c r="H12" s="31">
        <v>3</v>
      </c>
      <c r="I12" s="20">
        <v>3256</v>
      </c>
      <c r="J12" s="21">
        <f>I12/$I$18</f>
        <v>6.1779754038405528E-2</v>
      </c>
      <c r="K12" s="20">
        <f>I12+'III Trimestre 2017'!K12</f>
        <v>27811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N12+'III Trimestre 2017'!P12</f>
        <v>227</v>
      </c>
    </row>
    <row r="13" spans="1:20">
      <c r="B13" s="10" t="s">
        <v>9</v>
      </c>
      <c r="C13" s="31">
        <v>4</v>
      </c>
      <c r="D13" s="20">
        <v>4828</v>
      </c>
      <c r="E13" s="21">
        <f t="shared" si="0"/>
        <v>9.16070800053507E-2</v>
      </c>
      <c r="F13" s="20">
        <f>D13+'III Trimestre 2017'!F13</f>
        <v>58633</v>
      </c>
      <c r="G13" s="12" t="s">
        <v>8</v>
      </c>
      <c r="H13" s="31">
        <v>10</v>
      </c>
      <c r="I13" s="20">
        <v>14142.35</v>
      </c>
      <c r="J13" s="21">
        <f>I13/$I$18</f>
        <v>0.26833872989098417</v>
      </c>
      <c r="K13" s="20">
        <f>I13+'III Trimestre 2017'!K13</f>
        <v>76108.350000000006</v>
      </c>
      <c r="L13" s="9" t="s">
        <v>31</v>
      </c>
      <c r="M13" s="31">
        <v>12</v>
      </c>
      <c r="N13" s="20">
        <v>15807.35</v>
      </c>
      <c r="O13" s="21">
        <f>N13/$N$18</f>
        <v>0.29993064956971427</v>
      </c>
      <c r="P13" s="20">
        <f>N13+'III Trimestre 2017'!P13</f>
        <v>108085.85</v>
      </c>
    </row>
    <row r="14" spans="1:20">
      <c r="B14" s="10" t="s">
        <v>41</v>
      </c>
      <c r="C14" s="31">
        <v>1</v>
      </c>
      <c r="D14" s="20">
        <v>345</v>
      </c>
      <c r="E14" s="21">
        <f t="shared" si="0"/>
        <v>6.546073446944075E-3</v>
      </c>
      <c r="F14" s="20">
        <f>D14+'III Trimestre 2017'!F14</f>
        <v>3595</v>
      </c>
      <c r="G14" s="12" t="s">
        <v>10</v>
      </c>
      <c r="H14" s="34">
        <v>2</v>
      </c>
      <c r="I14" s="20">
        <v>1665</v>
      </c>
      <c r="J14" s="21">
        <f>I14/$I$18</f>
        <v>3.1591919678730103E-2</v>
      </c>
      <c r="K14" s="20">
        <f>I14+'III Trimestre 2017'!K14</f>
        <v>32204.5</v>
      </c>
      <c r="L14" s="37"/>
      <c r="M14" s="31"/>
      <c r="N14" s="20"/>
      <c r="O14" s="32"/>
      <c r="P14" s="20"/>
    </row>
    <row r="15" spans="1:20">
      <c r="B15" s="10" t="s">
        <v>20</v>
      </c>
      <c r="C15" s="31">
        <v>3</v>
      </c>
      <c r="D15" s="20">
        <v>1038.5</v>
      </c>
      <c r="E15" s="21">
        <f t="shared" si="0"/>
        <v>1.9704629781598326E-2</v>
      </c>
      <c r="F15" s="20">
        <f>D15+'III Trimestre 2017'!F15</f>
        <v>13762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1:20">
      <c r="B16" s="10" t="s">
        <v>39</v>
      </c>
      <c r="C16" s="31">
        <v>2</v>
      </c>
      <c r="D16" s="20">
        <v>2800</v>
      </c>
      <c r="E16" s="21">
        <f t="shared" si="0"/>
        <v>5.312755261287945E-2</v>
      </c>
      <c r="F16" s="20">
        <f>D16+'III Trimestre 2017'!F16</f>
        <v>2800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4</v>
      </c>
      <c r="D17" s="20">
        <v>8631.85</v>
      </c>
      <c r="E17" s="56">
        <f t="shared" si="0"/>
        <v>0.16378180893624411</v>
      </c>
      <c r="F17" s="15">
        <f>D17+'III Trimestre 2017'!F17</f>
        <v>40672.35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21</v>
      </c>
      <c r="D18" s="43">
        <f>SUM(D11:D17)</f>
        <v>52703.35</v>
      </c>
      <c r="E18" s="53">
        <f>SUM(E11:E17)</f>
        <v>1</v>
      </c>
      <c r="F18" s="54">
        <f>SUM(F11:F17)</f>
        <v>176806.35</v>
      </c>
      <c r="G18" s="42" t="s">
        <v>3</v>
      </c>
      <c r="H18" s="43">
        <f>SUM(H11:H14)</f>
        <v>21</v>
      </c>
      <c r="I18" s="43">
        <f>SUM(I11:I14)</f>
        <v>52703.35</v>
      </c>
      <c r="J18" s="50">
        <f>SUM(J11:J14)</f>
        <v>1</v>
      </c>
      <c r="K18" s="54">
        <f>SUM(K11:K14)</f>
        <v>176806.35</v>
      </c>
      <c r="L18" s="42" t="s">
        <v>3</v>
      </c>
      <c r="M18" s="42">
        <f>SUM(M10:M15)</f>
        <v>21</v>
      </c>
      <c r="N18" s="43">
        <f>SUM(N11:N13)</f>
        <v>52703.35</v>
      </c>
      <c r="O18" s="50">
        <f>SUM(O11:O13)</f>
        <v>1</v>
      </c>
      <c r="P18" s="54">
        <f>SUM(P11:P13)</f>
        <v>176806.35</v>
      </c>
    </row>
    <row r="21" spans="2:16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spans="2:16">
      <c r="D31" s="5"/>
    </row>
    <row r="37" spans="1:8" ht="13.5" thickBot="1"/>
    <row r="38" spans="1:8" ht="13.5" thickBot="1">
      <c r="B38" s="97" t="s">
        <v>37</v>
      </c>
      <c r="C38" s="98"/>
      <c r="D38" s="98"/>
      <c r="E38" s="98"/>
      <c r="F38" s="98"/>
      <c r="G38" s="98"/>
      <c r="H38" s="99"/>
    </row>
    <row r="39" spans="1:8">
      <c r="B39" s="57" t="s">
        <v>6</v>
      </c>
      <c r="C39" s="100" t="s">
        <v>32</v>
      </c>
      <c r="D39" s="101"/>
      <c r="E39" s="101"/>
      <c r="F39" s="101"/>
      <c r="G39" s="101"/>
      <c r="H39" s="102"/>
    </row>
    <row r="40" spans="1:8">
      <c r="B40" s="58" t="s">
        <v>13</v>
      </c>
      <c r="C40" s="94" t="s">
        <v>33</v>
      </c>
      <c r="D40" s="95"/>
      <c r="E40" s="95"/>
      <c r="F40" s="95"/>
      <c r="G40" s="95"/>
      <c r="H40" s="96"/>
    </row>
    <row r="41" spans="1:8">
      <c r="B41" s="58" t="s">
        <v>9</v>
      </c>
      <c r="C41" s="94" t="s">
        <v>34</v>
      </c>
      <c r="D41" s="95"/>
      <c r="E41" s="95"/>
      <c r="F41" s="95"/>
      <c r="G41" s="95"/>
      <c r="H41" s="96"/>
    </row>
    <row r="42" spans="1:8">
      <c r="B42" s="58" t="s">
        <v>41</v>
      </c>
      <c r="C42" s="94" t="s">
        <v>42</v>
      </c>
      <c r="D42" s="95"/>
      <c r="E42" s="95"/>
      <c r="F42" s="95"/>
      <c r="G42" s="95"/>
      <c r="H42" s="96"/>
    </row>
    <row r="43" spans="1:8">
      <c r="A43" s="40"/>
      <c r="B43" s="58" t="s">
        <v>20</v>
      </c>
      <c r="C43" s="94" t="s">
        <v>35</v>
      </c>
      <c r="D43" s="95"/>
      <c r="E43" s="95"/>
      <c r="F43" s="95"/>
      <c r="G43" s="95"/>
      <c r="H43" s="96"/>
    </row>
    <row r="44" spans="1:8">
      <c r="A44" s="40"/>
      <c r="B44" s="58" t="s">
        <v>39</v>
      </c>
      <c r="C44" s="80" t="s">
        <v>40</v>
      </c>
      <c r="D44" s="81"/>
      <c r="E44" s="81"/>
      <c r="F44" s="81"/>
      <c r="G44" s="81"/>
      <c r="H44" s="82"/>
    </row>
    <row r="45" spans="1:8" ht="13.5" thickBot="1">
      <c r="A45" s="40"/>
      <c r="B45" s="59" t="s">
        <v>29</v>
      </c>
      <c r="C45" s="91" t="s">
        <v>38</v>
      </c>
      <c r="D45" s="92"/>
      <c r="E45" s="92"/>
      <c r="F45" s="92"/>
      <c r="G45" s="92"/>
      <c r="H45" s="93"/>
    </row>
    <row r="46" spans="1:8">
      <c r="A46" s="40"/>
      <c r="B46" s="40"/>
      <c r="C46" s="40"/>
      <c r="E46" s="40"/>
      <c r="F46" s="41"/>
    </row>
    <row r="47" spans="1:8">
      <c r="A47" s="40"/>
      <c r="B47" s="40"/>
      <c r="C47" s="40"/>
      <c r="E47" s="40"/>
      <c r="F47" s="41"/>
    </row>
    <row r="48" spans="1:8">
      <c r="A48" s="40"/>
      <c r="B48" s="40"/>
      <c r="C48" s="40"/>
      <c r="E48" s="40"/>
      <c r="F48" s="41"/>
    </row>
    <row r="49" spans="1:6">
      <c r="A49" s="40"/>
      <c r="B49" s="40"/>
      <c r="C49" s="40"/>
      <c r="E49" s="40"/>
      <c r="F49" s="41"/>
    </row>
    <row r="50" spans="1:6">
      <c r="A50" s="40"/>
      <c r="B50" s="40"/>
      <c r="C50" s="40"/>
      <c r="E50" s="40"/>
      <c r="F50" s="41"/>
    </row>
    <row r="51" spans="1:6">
      <c r="A51" s="40"/>
      <c r="B51" s="40"/>
      <c r="C51" s="40"/>
      <c r="D51" s="41"/>
      <c r="E51" s="40"/>
      <c r="F51" s="41"/>
    </row>
    <row r="52" spans="1:6">
      <c r="A52" s="40"/>
      <c r="B52" s="40"/>
      <c r="C52" s="40"/>
      <c r="D52" s="41"/>
      <c r="E52" s="40"/>
      <c r="F52" s="41"/>
    </row>
    <row r="53" spans="1:6">
      <c r="A53" s="40"/>
      <c r="B53" s="40"/>
      <c r="C53" s="40"/>
      <c r="D53" s="41"/>
      <c r="E53" s="40"/>
      <c r="F53" s="41"/>
    </row>
    <row r="54" spans="1:6">
      <c r="A54" s="40"/>
      <c r="B54" s="40"/>
      <c r="C54" s="40"/>
      <c r="D54" s="41"/>
      <c r="E54" s="40"/>
      <c r="F54" s="41"/>
    </row>
    <row r="55" spans="1:6">
      <c r="A55" s="40"/>
      <c r="B55" s="40"/>
      <c r="C55" s="40"/>
      <c r="D55" s="41"/>
      <c r="E55" s="40"/>
      <c r="F55" s="41"/>
    </row>
    <row r="56" spans="1:6">
      <c r="A56" s="40"/>
      <c r="B56" s="40"/>
      <c r="C56" s="40"/>
      <c r="D56" s="41"/>
      <c r="E56" s="40"/>
      <c r="F56" s="41"/>
    </row>
  </sheetData>
  <mergeCells count="15">
    <mergeCell ref="C45:H45"/>
    <mergeCell ref="B38:H38"/>
    <mergeCell ref="C39:H39"/>
    <mergeCell ref="C40:H40"/>
    <mergeCell ref="C41:H41"/>
    <mergeCell ref="C42:H42"/>
    <mergeCell ref="C43:H43"/>
    <mergeCell ref="B7:F7"/>
    <mergeCell ref="G7:K7"/>
    <mergeCell ref="L7:P7"/>
    <mergeCell ref="A1:S1"/>
    <mergeCell ref="A2:S2"/>
    <mergeCell ref="A3:S3"/>
    <mergeCell ref="A4:S4"/>
    <mergeCell ref="A5:S5"/>
  </mergeCells>
  <printOptions horizontalCentered="1"/>
  <pageMargins left="0.25" right="0.25" top="0.66" bottom="0.51181102362204722" header="0.39370078740157483" footer="0.51181102362204722"/>
  <pageSetup paperSize="9" fitToWidth="2" fitToHeight="0" orientation="landscape" horizontalDpi="4294967293" verticalDpi="180" r:id="rId1"/>
  <headerFooter alignWithMargins="0">
    <oddHeader>&amp;CF.R.I.E.</oddHeader>
    <oddFooter xml:space="preserve">&amp;L&amp;8COMITATO/&amp;F
&amp;D&amp;C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K39" sqref="K39"/>
    </sheetView>
  </sheetViews>
  <sheetFormatPr defaultRowHeight="12.75"/>
  <cols>
    <col min="1" max="3" width="9.140625" style="6"/>
    <col min="4" max="4" width="16.5703125" style="6" customWidth="1"/>
    <col min="5" max="5" width="13.85546875" style="6" customWidth="1"/>
    <col min="6" max="7" width="9.140625" style="6"/>
    <col min="8" max="8" width="13.28515625" style="6" customWidth="1"/>
    <col min="9" max="9" width="11.7109375" style="6" customWidth="1"/>
    <col min="10" max="10" width="10.140625" style="6" bestFit="1" customWidth="1"/>
    <col min="11" max="11" width="10.28515625" style="6" customWidth="1"/>
    <col min="12" max="12" width="11.140625" style="6" bestFit="1" customWidth="1"/>
    <col min="13" max="13" width="12" style="6" customWidth="1"/>
    <col min="14" max="14" width="11.140625" style="6" bestFit="1" customWidth="1"/>
    <col min="15" max="16384" width="9.140625" style="6"/>
  </cols>
  <sheetData>
    <row r="1" spans="1:16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>
      <c r="A4" s="84" t="s">
        <v>51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3.5" thickBot="1"/>
    <row r="7" spans="1:16" ht="13.5" thickBot="1">
      <c r="B7" s="103" t="s">
        <v>46</v>
      </c>
      <c r="C7" s="103"/>
      <c r="D7" s="103"/>
      <c r="E7" s="103"/>
      <c r="F7" s="103" t="s">
        <v>47</v>
      </c>
      <c r="G7" s="103"/>
      <c r="H7" s="103"/>
      <c r="I7" s="103"/>
      <c r="J7" s="103" t="s">
        <v>48</v>
      </c>
      <c r="K7" s="103"/>
      <c r="L7" s="103"/>
      <c r="M7" s="103"/>
    </row>
    <row r="8" spans="1:16">
      <c r="B8" s="19"/>
      <c r="C8" s="19" t="s">
        <v>24</v>
      </c>
      <c r="D8" s="19" t="s">
        <v>17</v>
      </c>
      <c r="E8" s="19" t="s">
        <v>5</v>
      </c>
      <c r="F8" s="19"/>
      <c r="G8" s="19" t="s">
        <v>24</v>
      </c>
      <c r="H8" s="19" t="s">
        <v>17</v>
      </c>
      <c r="I8" s="19" t="s">
        <v>5</v>
      </c>
      <c r="J8" s="19"/>
      <c r="K8" s="19" t="s">
        <v>25</v>
      </c>
      <c r="L8" s="19" t="s">
        <v>17</v>
      </c>
      <c r="M8" s="19" t="s">
        <v>5</v>
      </c>
    </row>
    <row r="9" spans="1:16">
      <c r="B9" s="10" t="s">
        <v>0</v>
      </c>
      <c r="C9" s="10" t="s">
        <v>23</v>
      </c>
      <c r="D9" s="10" t="s">
        <v>26</v>
      </c>
      <c r="E9" s="10" t="s">
        <v>28</v>
      </c>
      <c r="F9" s="10" t="s">
        <v>2</v>
      </c>
      <c r="G9" s="10" t="s">
        <v>23</v>
      </c>
      <c r="H9" s="10" t="s">
        <v>26</v>
      </c>
      <c r="I9" s="10" t="s">
        <v>28</v>
      </c>
      <c r="J9" s="10" t="s">
        <v>19</v>
      </c>
      <c r="K9" s="10" t="s">
        <v>23</v>
      </c>
      <c r="L9" s="10" t="s">
        <v>26</v>
      </c>
      <c r="M9" s="10" t="s">
        <v>28</v>
      </c>
    </row>
    <row r="10" spans="1:16" ht="13.5" thickBot="1">
      <c r="B10" s="22"/>
      <c r="C10" s="22">
        <v>2017</v>
      </c>
      <c r="D10" s="22">
        <f>C10</f>
        <v>2017</v>
      </c>
      <c r="E10" s="22">
        <f>C10</f>
        <v>2017</v>
      </c>
      <c r="F10" s="22"/>
      <c r="G10" s="10">
        <f>C10</f>
        <v>2017</v>
      </c>
      <c r="H10" s="22">
        <f>C10</f>
        <v>2017</v>
      </c>
      <c r="I10" s="22">
        <f>C10</f>
        <v>2017</v>
      </c>
      <c r="J10" s="22"/>
      <c r="K10" s="22">
        <f>C10</f>
        <v>2017</v>
      </c>
      <c r="L10" s="10">
        <f>C10</f>
        <v>2017</v>
      </c>
      <c r="M10" s="22">
        <f>C10</f>
        <v>2017</v>
      </c>
    </row>
    <row r="11" spans="1:16">
      <c r="B11" s="7" t="s">
        <v>6</v>
      </c>
      <c r="C11" s="65">
        <f>'I Trimestre 2017'!C11+'II Trimestre 2017'!C11+'III Trimestre 2017'!C11+'IV Trimestre 2017'!C11</f>
        <v>14</v>
      </c>
      <c r="D11" s="69">
        <f>'IV Trimestre 2017'!F11</f>
        <v>38256.75</v>
      </c>
      <c r="E11" s="48">
        <f t="shared" ref="E11:E17" si="0">D11/$D$18</f>
        <v>0.21637656113595466</v>
      </c>
      <c r="F11" s="52" t="s">
        <v>6</v>
      </c>
      <c r="G11" s="65">
        <f>'I Trimestre 2017'!H11+'II Trimestre 2017'!H11+'III Trimestre 2017'!H11+'IV Trimestre 2017'!H11</f>
        <v>10</v>
      </c>
      <c r="H11" s="67">
        <f>'IV Trimestre 2017'!K11</f>
        <v>40682.5</v>
      </c>
      <c r="I11" s="51">
        <f>H11/$H$18</f>
        <v>0.23009637380105408</v>
      </c>
      <c r="J11" s="7">
        <v>908</v>
      </c>
      <c r="K11" s="65">
        <f>'I Trimestre 2017'!M11+'II Trimestre 2017'!M11+'III Trimestre 2017'!M11+'IV Trimestre 2017'!M11</f>
        <v>22</v>
      </c>
      <c r="L11" s="69">
        <f>'IV Trimestre 2017'!P11</f>
        <v>68493.5</v>
      </c>
      <c r="M11" s="64">
        <f>L11/$L$18</f>
        <v>0.3873927604975726</v>
      </c>
      <c r="N11" s="71"/>
      <c r="O11" s="72"/>
    </row>
    <row r="12" spans="1:16">
      <c r="B12" s="10" t="s">
        <v>13</v>
      </c>
      <c r="C12" s="66">
        <f>'I Trimestre 2017'!C12+'II Trimestre 2017'!C12+'III Trimestre 2017'!C12+'IV Trimestre 2017'!C12</f>
        <v>8</v>
      </c>
      <c r="D12" s="67">
        <f>'IV Trimestre 2017'!F12</f>
        <v>19087.25</v>
      </c>
      <c r="E12" s="49">
        <f t="shared" si="0"/>
        <v>0.10795568145601105</v>
      </c>
      <c r="F12" s="55" t="s">
        <v>7</v>
      </c>
      <c r="G12" s="66">
        <f>'I Trimestre 2017'!H12+'II Trimestre 2017'!H12+'III Trimestre 2017'!H12+'IV Trimestre 2017'!H12</f>
        <v>12</v>
      </c>
      <c r="H12" s="67">
        <f>'IV Trimestre 2017'!K12</f>
        <v>27811</v>
      </c>
      <c r="I12" s="46">
        <f>H12/$H$18</f>
        <v>0.15729638669651852</v>
      </c>
      <c r="J12" s="10" t="s">
        <v>27</v>
      </c>
      <c r="K12" s="66">
        <f>'I Trimestre 2017'!M12+'II Trimestre 2017'!M12+'III Trimestre 2017'!M12+'IV Trimestre 2017'!M12</f>
        <v>1</v>
      </c>
      <c r="L12" s="67">
        <f>'IV Trimestre 2017'!P12</f>
        <v>227</v>
      </c>
      <c r="M12" s="32">
        <f>L12/$L$18</f>
        <v>1.2838905389993063E-3</v>
      </c>
      <c r="N12" s="73"/>
      <c r="O12" s="74"/>
    </row>
    <row r="13" spans="1:16">
      <c r="B13" s="10" t="s">
        <v>9</v>
      </c>
      <c r="C13" s="66">
        <f>'I Trimestre 2017'!C13+'II Trimestre 2017'!C13+'III Trimestre 2017'!C13+'IV Trimestre 2017'!C13</f>
        <v>24</v>
      </c>
      <c r="D13" s="67">
        <f>'IV Trimestre 2017'!F13</f>
        <v>58633</v>
      </c>
      <c r="E13" s="49">
        <f t="shared" si="0"/>
        <v>0.33162270472751687</v>
      </c>
      <c r="F13" s="55" t="s">
        <v>8</v>
      </c>
      <c r="G13" s="66">
        <f>'I Trimestre 2017'!H13+'II Trimestre 2017'!H13+'III Trimestre 2017'!H13+'IV Trimestre 2017'!H13</f>
        <v>41</v>
      </c>
      <c r="H13" s="67">
        <f>'IV Trimestre 2017'!K13</f>
        <v>76108.350000000006</v>
      </c>
      <c r="I13" s="46">
        <f>H13/$H$18</f>
        <v>0.43046163217554123</v>
      </c>
      <c r="J13" s="10" t="s">
        <v>11</v>
      </c>
      <c r="K13" s="66">
        <f>'I Trimestre 2017'!M13+'II Trimestre 2017'!M13+'III Trimestre 2017'!M13+'IV Trimestre 2017'!M13</f>
        <v>60</v>
      </c>
      <c r="L13" s="67">
        <f>'IV Trimestre 2017'!P13</f>
        <v>108085.85</v>
      </c>
      <c r="M13" s="32">
        <f>L13/$L$18</f>
        <v>0.6113233489634281</v>
      </c>
      <c r="N13" s="73"/>
      <c r="O13" s="74"/>
    </row>
    <row r="14" spans="1:16">
      <c r="B14" s="10" t="s">
        <v>41</v>
      </c>
      <c r="C14" s="66">
        <f>'I Trimestre 2017'!C14+'II Trimestre 2017'!C14+'III Trimestre 2017'!C14+'IV Trimestre 2017'!C14</f>
        <v>2</v>
      </c>
      <c r="D14" s="67">
        <f>'IV Trimestre 2017'!F14</f>
        <v>3595</v>
      </c>
      <c r="E14" s="49">
        <f t="shared" si="0"/>
        <v>2.0332980122037471E-2</v>
      </c>
      <c r="F14" s="55" t="s">
        <v>10</v>
      </c>
      <c r="G14" s="66">
        <f>'I Trimestre 2017'!H14+'II Trimestre 2017'!H14+'III Trimestre 2017'!H14+'IV Trimestre 2017'!H14</f>
        <v>20</v>
      </c>
      <c r="H14" s="67">
        <f>'IV Trimestre 2017'!K14</f>
        <v>32204.5</v>
      </c>
      <c r="I14" s="46">
        <f>H14/$H$18</f>
        <v>0.18214560732688617</v>
      </c>
      <c r="J14" s="10"/>
      <c r="K14" s="66">
        <f>'I Trimestre 2017'!M14+'II Trimestre 2017'!M14+'III Trimestre 2017'!M14+'IV Trimestre 2017'!M14</f>
        <v>0</v>
      </c>
      <c r="L14" s="67">
        <f>'IV Trimestre 2017'!P14</f>
        <v>0</v>
      </c>
      <c r="M14" s="32"/>
      <c r="N14" s="71"/>
      <c r="O14" s="72"/>
    </row>
    <row r="15" spans="1:16">
      <c r="B15" s="10" t="s">
        <v>20</v>
      </c>
      <c r="C15" s="66">
        <f>'I Trimestre 2017'!C15+'II Trimestre 2017'!C15+'III Trimestre 2017'!C15+'IV Trimestre 2017'!C15</f>
        <v>15</v>
      </c>
      <c r="D15" s="67">
        <f>'IV Trimestre 2017'!F15</f>
        <v>13762</v>
      </c>
      <c r="E15" s="49">
        <f t="shared" si="0"/>
        <v>7.783657091501521E-2</v>
      </c>
      <c r="F15" s="10"/>
      <c r="G15" s="66">
        <f>'I Trimestre 2017'!H15+'II Trimestre 2017'!H15+'III Trimestre 2017'!H15+'IV Trimestre 2017'!H15</f>
        <v>0</v>
      </c>
      <c r="H15" s="67"/>
      <c r="I15" s="46"/>
      <c r="J15" s="10"/>
      <c r="K15" s="66">
        <f>'I Trimestre 2017'!M15+'II Trimestre 2017'!M15+'III Trimestre 2017'!M15+'IV Trimestre 2017'!M15</f>
        <v>0</v>
      </c>
      <c r="L15" s="67">
        <f>'IV Trimestre 2017'!P15</f>
        <v>0</v>
      </c>
      <c r="M15" s="32"/>
      <c r="N15" s="71"/>
      <c r="O15" s="72"/>
    </row>
    <row r="16" spans="1:16">
      <c r="B16" s="10" t="s">
        <v>39</v>
      </c>
      <c r="C16" s="66">
        <f>'I Trimestre 2017'!C16+'II Trimestre 2017'!C16+'III Trimestre 2017'!C16+'IV Trimestre 2017'!C16</f>
        <v>2</v>
      </c>
      <c r="D16" s="67">
        <f>'IV Trimestre 2017'!F16</f>
        <v>2800</v>
      </c>
      <c r="E16" s="49">
        <f t="shared" si="0"/>
        <v>1.5836535282810826E-2</v>
      </c>
      <c r="F16" s="10"/>
      <c r="G16" s="66">
        <f>'I Trimestre 2017'!H16+'II Trimestre 2017'!H16+'III Trimestre 2017'!H16+'IV Trimestre 2017'!H16</f>
        <v>0</v>
      </c>
      <c r="H16" s="67"/>
      <c r="I16" s="46"/>
      <c r="J16" s="10"/>
      <c r="K16" s="66">
        <f>'I Trimestre 2017'!M16+'II Trimestre 2017'!M16+'III Trimestre 2017'!M16+'IV Trimestre 2017'!M16</f>
        <v>0</v>
      </c>
      <c r="L16" s="67">
        <f>'IV Trimestre 2017'!P16</f>
        <v>0</v>
      </c>
      <c r="M16" s="32"/>
      <c r="N16" s="71"/>
      <c r="O16" s="71"/>
    </row>
    <row r="17" spans="2:15" ht="13.5" thickBot="1">
      <c r="B17" s="10" t="s">
        <v>29</v>
      </c>
      <c r="C17" s="68">
        <f>'I Trimestre 2017'!C17+'II Trimestre 2017'!C17+'III Trimestre 2017'!C17+'IV Trimestre 2017'!C17</f>
        <v>18</v>
      </c>
      <c r="D17" s="70">
        <f>'IV Trimestre 2017'!F17</f>
        <v>40672.35</v>
      </c>
      <c r="E17" s="49">
        <f t="shared" si="0"/>
        <v>0.23003896636065388</v>
      </c>
      <c r="F17" s="10"/>
      <c r="G17" s="68">
        <f>'I Trimestre 2017'!H17+'II Trimestre 2017'!H17+'III Trimestre 2017'!H17+'IV Trimestre 2017'!H17</f>
        <v>0</v>
      </c>
      <c r="H17" s="70"/>
      <c r="I17" s="46"/>
      <c r="J17" s="10"/>
      <c r="K17" s="68">
        <f>'I Trimestre 2017'!M17+'II Trimestre 2017'!M17+'III Trimestre 2017'!M17+'IV Trimestre 2017'!M17</f>
        <v>0</v>
      </c>
      <c r="L17" s="70">
        <f>'IV Trimestre 2017'!P17</f>
        <v>0</v>
      </c>
      <c r="M17" s="32"/>
      <c r="N17" s="71"/>
      <c r="O17" s="71"/>
    </row>
    <row r="18" spans="2:15" ht="13.5" thickBot="1">
      <c r="B18" s="42" t="s">
        <v>3</v>
      </c>
      <c r="C18" s="75">
        <f>SUM(C11:C17)</f>
        <v>83</v>
      </c>
      <c r="D18" s="76">
        <f>SUM(D11:D17)</f>
        <v>176806.35</v>
      </c>
      <c r="E18" s="50">
        <f>SUM(E11:E17)</f>
        <v>0.99999999999999989</v>
      </c>
      <c r="F18" s="42" t="s">
        <v>3</v>
      </c>
      <c r="G18" s="43">
        <f>SUM(G11:G17)</f>
        <v>83</v>
      </c>
      <c r="H18" s="43">
        <f>SUM(H11:H14)</f>
        <v>176806.35</v>
      </c>
      <c r="I18" s="50">
        <f>SUM(I11:I14)</f>
        <v>1</v>
      </c>
      <c r="J18" s="42" t="s">
        <v>3</v>
      </c>
      <c r="K18" s="42">
        <f>SUM(K11:K17)</f>
        <v>83</v>
      </c>
      <c r="L18" s="43">
        <f>SUM(L11:L13)</f>
        <v>176806.35</v>
      </c>
      <c r="M18" s="50">
        <f>SUM(M11:M13)</f>
        <v>1</v>
      </c>
      <c r="N18" s="72"/>
      <c r="O18" s="71"/>
    </row>
    <row r="19" spans="2:15">
      <c r="D19" s="23"/>
      <c r="F19" s="23"/>
      <c r="G19" s="23"/>
      <c r="H19" s="23"/>
      <c r="L19" s="23"/>
    </row>
    <row r="20" spans="2:15">
      <c r="D20" s="23"/>
      <c r="F20" s="23"/>
      <c r="G20" s="23"/>
      <c r="H20" s="23"/>
      <c r="L20" s="23"/>
    </row>
    <row r="21" spans="2:15">
      <c r="D21" s="24"/>
      <c r="E21" s="25"/>
      <c r="F21" s="24"/>
      <c r="G21" s="24"/>
      <c r="H21" s="24"/>
      <c r="I21" s="25"/>
      <c r="J21" s="25"/>
      <c r="K21" s="25"/>
      <c r="L21" s="24"/>
      <c r="M21" s="25"/>
    </row>
    <row r="22" spans="2:15">
      <c r="D22" s="23"/>
      <c r="F22" s="23"/>
      <c r="G22" s="23"/>
      <c r="H22" s="23"/>
      <c r="L22" s="23"/>
    </row>
    <row r="23" spans="2:15">
      <c r="D23" s="23"/>
      <c r="F23" s="23"/>
      <c r="G23" s="23"/>
      <c r="H23" s="23"/>
      <c r="L23" s="23"/>
    </row>
    <row r="24" spans="2:15">
      <c r="D24" s="23"/>
      <c r="F24" s="23"/>
      <c r="G24" s="23"/>
      <c r="H24" s="23"/>
      <c r="L24" s="23"/>
    </row>
    <row r="25" spans="2:15">
      <c r="D25" s="23"/>
      <c r="F25" s="23"/>
      <c r="G25" s="23"/>
      <c r="H25" s="23"/>
      <c r="L25" s="23"/>
    </row>
    <row r="26" spans="2:15">
      <c r="D26" s="23"/>
      <c r="F26" s="23"/>
      <c r="G26" s="23"/>
      <c r="H26" s="23"/>
      <c r="L26" s="23"/>
    </row>
    <row r="27" spans="2:15">
      <c r="D27" s="23"/>
      <c r="F27" s="23"/>
      <c r="G27" s="23"/>
      <c r="H27" s="23"/>
      <c r="L27" s="23"/>
    </row>
    <row r="28" spans="2:15">
      <c r="D28" s="23"/>
      <c r="F28" s="23"/>
      <c r="G28" s="23"/>
      <c r="H28" s="23"/>
      <c r="L28" s="23"/>
    </row>
    <row r="29" spans="2:15">
      <c r="D29" s="23"/>
      <c r="F29" s="23"/>
      <c r="G29" s="23"/>
      <c r="H29" s="23"/>
      <c r="L29" s="23"/>
    </row>
    <row r="30" spans="2:15">
      <c r="D30" s="23"/>
      <c r="F30" s="23"/>
      <c r="G30" s="23"/>
      <c r="H30" s="23"/>
      <c r="L30" s="23"/>
    </row>
    <row r="31" spans="2:15">
      <c r="D31" s="26"/>
      <c r="F31" s="23"/>
      <c r="G31" s="23"/>
      <c r="H31" s="23"/>
      <c r="L31" s="23"/>
    </row>
    <row r="32" spans="2:15">
      <c r="D32" s="23"/>
      <c r="F32" s="23"/>
      <c r="G32" s="23"/>
      <c r="H32" s="23"/>
      <c r="L32" s="23"/>
    </row>
    <row r="33" spans="2:12">
      <c r="D33" s="23"/>
      <c r="F33" s="23"/>
      <c r="G33" s="23"/>
      <c r="H33" s="23"/>
      <c r="L33" s="23"/>
    </row>
    <row r="34" spans="2:12">
      <c r="D34" s="23"/>
      <c r="F34" s="23"/>
      <c r="G34" s="23"/>
      <c r="H34" s="23"/>
      <c r="L34" s="23"/>
    </row>
    <row r="35" spans="2:12">
      <c r="D35" s="23"/>
      <c r="F35" s="23"/>
      <c r="G35" s="23"/>
      <c r="H35" s="23"/>
      <c r="L35" s="23"/>
    </row>
    <row r="37" spans="2:12" ht="13.5" thickBot="1">
      <c r="B37" s="45"/>
      <c r="D37" s="44"/>
    </row>
    <row r="38" spans="2:12" ht="13.5" thickBot="1">
      <c r="B38" s="97" t="s">
        <v>37</v>
      </c>
      <c r="C38" s="98"/>
      <c r="D38" s="98"/>
      <c r="E38" s="98"/>
      <c r="F38" s="98"/>
      <c r="G38" s="98"/>
      <c r="H38" s="99"/>
    </row>
    <row r="39" spans="2:12">
      <c r="B39" s="57" t="s">
        <v>6</v>
      </c>
      <c r="C39" s="100" t="s">
        <v>32</v>
      </c>
      <c r="D39" s="101"/>
      <c r="E39" s="101"/>
      <c r="F39" s="101"/>
      <c r="G39" s="101"/>
      <c r="H39" s="102"/>
    </row>
    <row r="40" spans="2:12">
      <c r="B40" s="58" t="s">
        <v>13</v>
      </c>
      <c r="C40" s="94" t="s">
        <v>33</v>
      </c>
      <c r="D40" s="95"/>
      <c r="E40" s="95"/>
      <c r="F40" s="95"/>
      <c r="G40" s="95"/>
      <c r="H40" s="96"/>
    </row>
    <row r="41" spans="2:12">
      <c r="B41" s="58" t="s">
        <v>9</v>
      </c>
      <c r="C41" s="94" t="s">
        <v>34</v>
      </c>
      <c r="D41" s="95"/>
      <c r="E41" s="95"/>
      <c r="F41" s="95"/>
      <c r="G41" s="95"/>
      <c r="H41" s="96"/>
      <c r="J41" s="63"/>
    </row>
    <row r="42" spans="2:12">
      <c r="B42" s="58" t="s">
        <v>41</v>
      </c>
      <c r="C42" s="94" t="s">
        <v>42</v>
      </c>
      <c r="D42" s="95"/>
      <c r="E42" s="95"/>
      <c r="F42" s="95"/>
      <c r="G42" s="95"/>
      <c r="H42" s="96"/>
    </row>
    <row r="43" spans="2:12">
      <c r="B43" s="58" t="s">
        <v>20</v>
      </c>
      <c r="C43" s="94" t="s">
        <v>35</v>
      </c>
      <c r="D43" s="95"/>
      <c r="E43" s="95"/>
      <c r="F43" s="95"/>
      <c r="G43" s="95"/>
      <c r="H43" s="96"/>
    </row>
    <row r="44" spans="2:12"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2:12" ht="13.5" thickBot="1">
      <c r="B45" s="59" t="s">
        <v>29</v>
      </c>
      <c r="C45" s="91" t="s">
        <v>38</v>
      </c>
      <c r="D45" s="92"/>
      <c r="E45" s="92"/>
      <c r="F45" s="92"/>
      <c r="G45" s="92"/>
      <c r="H45" s="93"/>
    </row>
  </sheetData>
  <mergeCells count="15">
    <mergeCell ref="A1:P1"/>
    <mergeCell ref="A2:P2"/>
    <mergeCell ref="A3:P3"/>
    <mergeCell ref="A4:P4"/>
    <mergeCell ref="B38:H38"/>
    <mergeCell ref="C42:H42"/>
    <mergeCell ref="C43:H43"/>
    <mergeCell ref="C45:H45"/>
    <mergeCell ref="C40:H40"/>
    <mergeCell ref="A5:P5"/>
    <mergeCell ref="B7:E7"/>
    <mergeCell ref="F7:I7"/>
    <mergeCell ref="J7:M7"/>
    <mergeCell ref="C41:H41"/>
    <mergeCell ref="C39:H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ignoredErrors>
    <ignoredError sqref="H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 Trimestre 2017</vt:lpstr>
      <vt:lpstr>II Trimestre 2017</vt:lpstr>
      <vt:lpstr>III Trimestre 2017</vt:lpstr>
      <vt:lpstr>IV Trimestre 2017</vt:lpstr>
      <vt:lpstr>TOTALI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2015-03-31T15:07:05Z</cp:lastPrinted>
  <dcterms:created xsi:type="dcterms:W3CDTF">2002-01-25T10:43:50Z</dcterms:created>
  <dcterms:modified xsi:type="dcterms:W3CDTF">2018-02-06T11:20:21Z</dcterms:modified>
</cp:coreProperties>
</file>