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840" yWindow="900" windowWidth="5955" windowHeight="4575" tabRatio="919" activeTab="1"/>
  </bookViews>
  <sheets>
    <sheet name="I Trimestre 2019" sheetId="15" r:id="rId1"/>
    <sheet name="TOTALI" sheetId="11" r:id="rId2"/>
  </sheets>
  <calcPr calcId="125725"/>
</workbook>
</file>

<file path=xl/calcChain.xml><?xml version="1.0" encoding="utf-8"?>
<calcChain xmlns="http://schemas.openxmlformats.org/spreadsheetml/2006/main">
  <c r="G11" i="11"/>
  <c r="G19" s="1"/>
  <c r="D14"/>
  <c r="C12"/>
  <c r="C14"/>
  <c r="C15"/>
  <c r="P12" i="15"/>
  <c r="P13"/>
  <c r="P11"/>
  <c r="K12"/>
  <c r="K13"/>
  <c r="K14"/>
  <c r="K11"/>
  <c r="F12"/>
  <c r="F13"/>
  <c r="F14"/>
  <c r="F15"/>
  <c r="F16"/>
  <c r="F17"/>
  <c r="F18"/>
  <c r="F11"/>
  <c r="N19"/>
  <c r="O13" s="1"/>
  <c r="M19"/>
  <c r="I19"/>
  <c r="J14" s="1"/>
  <c r="H19"/>
  <c r="D19"/>
  <c r="E18" s="1"/>
  <c r="C19"/>
  <c r="P10"/>
  <c r="K10"/>
  <c r="M10" i="11"/>
  <c r="G10"/>
  <c r="E10"/>
  <c r="D10"/>
  <c r="L10"/>
  <c r="I10"/>
  <c r="K10"/>
  <c r="H10"/>
  <c r="K19" l="1"/>
  <c r="P19" i="15"/>
  <c r="D19" i="11"/>
  <c r="E18" s="1"/>
  <c r="K19" i="15"/>
  <c r="F19"/>
  <c r="E11"/>
  <c r="J11"/>
  <c r="O11"/>
  <c r="E12"/>
  <c r="J12"/>
  <c r="O12"/>
  <c r="E13"/>
  <c r="J13"/>
  <c r="E14"/>
  <c r="E15"/>
  <c r="E16"/>
  <c r="E17"/>
  <c r="E17" i="11" l="1"/>
  <c r="O19" i="15"/>
  <c r="E19"/>
  <c r="J19"/>
  <c r="E11" i="11" l="1"/>
  <c r="L19"/>
  <c r="M13" l="1"/>
  <c r="M12"/>
  <c r="H19"/>
  <c r="E13"/>
  <c r="E12"/>
  <c r="E16"/>
  <c r="E14"/>
  <c r="E15"/>
  <c r="M11"/>
  <c r="E19" l="1"/>
  <c r="M19"/>
  <c r="I13"/>
  <c r="I12"/>
  <c r="I11"/>
  <c r="I14"/>
  <c r="I19" l="1"/>
  <c r="C19"/>
</calcChain>
</file>

<file path=xl/sharedStrings.xml><?xml version="1.0" encoding="utf-8"?>
<sst xmlns="http://schemas.openxmlformats.org/spreadsheetml/2006/main" count="125" uniqueCount="54">
  <si>
    <t xml:space="preserve">II.CC. </t>
  </si>
  <si>
    <t>PROVINCIA (2)</t>
  </si>
  <si>
    <t>PROV.</t>
  </si>
  <si>
    <t>TOT.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</si>
  <si>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</si>
  <si>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</si>
  <si>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</si>
  <si>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</si>
  <si>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</si>
  <si>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</si>
  <si>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</si>
  <si>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</si>
  <si>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</si>
  <si>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</si>
  <si>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(importi in migliaia di EURO)</t>
  </si>
  <si>
    <t>nel mese</t>
  </si>
  <si>
    <t>Importi</t>
  </si>
  <si>
    <t xml:space="preserve">LEGGI </t>
  </si>
  <si>
    <t>LEGGI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</si>
  <si>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</si>
  <si>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</si>
  <si>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</si>
  <si>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</si>
  <si>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</si>
  <si>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</si>
  <si>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</si>
  <si>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</si>
  <si>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</si>
  <si>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L. 8/70</t>
  </si>
  <si>
    <t>Unicredit Spa</t>
  </si>
  <si>
    <t>Cassa di Risparmio del FVG Spa</t>
  </si>
  <si>
    <t>Banca Mediocredito del FVG Spa</t>
  </si>
  <si>
    <t>ISTITUTI (1)*</t>
  </si>
  <si>
    <t>*ISTITUTI</t>
  </si>
  <si>
    <t>Banca di Cividale Spa</t>
  </si>
  <si>
    <t>FR</t>
  </si>
  <si>
    <t>Banca Popolare Friuladria Spa</t>
  </si>
  <si>
    <t>MPS</t>
  </si>
  <si>
    <t>Banca Monte dei Paschi di Siena</t>
  </si>
  <si>
    <t>CC</t>
  </si>
  <si>
    <t>IC</t>
  </si>
  <si>
    <t>Cassa Centrale Banca Spa</t>
  </si>
  <si>
    <t>Iccrea Bancaimpresa Spa</t>
  </si>
  <si>
    <t>I TRIMESTRE 2019</t>
  </si>
  <si>
    <t>CONCESSIONI DI MUTUO DELIBERATE DAL COMITATO F.R.I.E. NEL 2019</t>
  </si>
  <si>
    <t>N. nel trimestre</t>
  </si>
  <si>
    <t>Importi nel trimestre</t>
  </si>
  <si>
    <t>% nel trimestre</t>
  </si>
  <si>
    <t>Concessioni deliberate nel 2019 per Istituto*</t>
  </si>
  <si>
    <t>Concessioni deliberate nel 2019 per Provincia</t>
  </si>
  <si>
    <t>Concessioni deliberate nel 2019 per Legge</t>
  </si>
  <si>
    <t>RIEPILOGO SITUAZIONE AL 30.06.2019</t>
  </si>
  <si>
    <t>Intesa Sanpaolo Spa</t>
  </si>
  <si>
    <t>L.908/55</t>
  </si>
</sst>
</file>

<file path=xl/styles.xml><?xml version="1.0" encoding="utf-8"?>
<styleSheet xmlns="http://schemas.openxmlformats.org/spreadsheetml/2006/main">
  <numFmts count="5">
    <numFmt numFmtId="164" formatCode="&quot;L.&quot;\ #,##0;[Red]\-&quot;L.&quot;\ #,##0"/>
    <numFmt numFmtId="165" formatCode="0.0"/>
    <numFmt numFmtId="166" formatCode="0.0%"/>
    <numFmt numFmtId="167" formatCode="dd/mm/yy"/>
    <numFmt numFmtId="168" formatCode="#,##0.000"/>
  </numFmts>
  <fonts count="9">
    <font>
      <sz val="10"/>
      <name val="MS Sans Serif"/>
    </font>
    <font>
      <b/>
      <sz val="10"/>
      <name val="MS Sans Serif"/>
    </font>
    <font>
      <sz val="10"/>
      <name val="Tahoma"/>
      <family val="2"/>
    </font>
    <font>
      <u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Continuous"/>
    </xf>
    <xf numFmtId="165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1" fillId="0" borderId="0" xfId="0" applyNumberFormat="1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6" fillId="0" borderId="0" xfId="0" applyNumberFormat="1" applyFont="1"/>
    <xf numFmtId="0" fontId="7" fillId="0" borderId="1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40" fontId="2" fillId="0" borderId="0" xfId="0" applyNumberFormat="1" applyFont="1"/>
    <xf numFmtId="0" fontId="2" fillId="0" borderId="0" xfId="0" applyFont="1" applyAlignment="1">
      <alignment wrapText="1"/>
    </xf>
    <xf numFmtId="3" fontId="4" fillId="0" borderId="2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/>
    <xf numFmtId="0" fontId="2" fillId="0" borderId="0" xfId="0" applyFont="1" applyFill="1"/>
    <xf numFmtId="0" fontId="5" fillId="0" borderId="8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166" fontId="5" fillId="0" borderId="1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(1) CONCESSIONI PER ISTITUTI</a:t>
            </a:r>
          </a:p>
        </c:rich>
      </c:tx>
      <c:layout>
        <c:manualLayout>
          <c:xMode val="edge"/>
          <c:yMode val="edge"/>
          <c:x val="0.26288692876999825"/>
          <c:y val="1.805057333486120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11341730606854"/>
          <c:y val="0.38267215469905685"/>
          <c:w val="0.66752661324930784"/>
          <c:h val="0.3718418106981376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428572377819862E-2"/>
                  <c:y val="-0.11856353695860224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17453310741220646"/>
                  <c:y val="-0.1171691444706596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4.2938303598126183E-3"/>
                  <c:y val="-0.1000763713200110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29514516870958141"/>
                  <c:y val="8.8936770990269073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1.7182130584192441E-2"/>
                  <c:y val="0.1917083108293778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21785859241821579"/>
                  <c:y val="8.68692496470432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2.7430256784912368E-2"/>
                  <c:y val="-0.221482134227806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-7.3017442439948205E-2"/>
                  <c:y val="-0.1155234657039711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8"/>
              <c:layout>
                <c:manualLayout>
                  <c:x val="-4.8109965635738827E-2"/>
                  <c:y val="-0.13959085439229879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'I Trimestre 2019'!$B$11:$B$18</c:f>
              <c:strCache>
                <c:ptCount val="8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FR</c:v>
                </c:pt>
                <c:pt idx="5">
                  <c:v>CIV</c:v>
                </c:pt>
                <c:pt idx="6">
                  <c:v>CC</c:v>
                </c:pt>
                <c:pt idx="7">
                  <c:v>IC</c:v>
                </c:pt>
              </c:strCache>
            </c:strRef>
          </c:cat>
          <c:val>
            <c:numRef>
              <c:f>'I Trimestre 2019'!$F$11:$F$18</c:f>
              <c:numCache>
                <c:formatCode>#,##0</c:formatCode>
                <c:ptCount val="8"/>
                <c:pt idx="0">
                  <c:v>360</c:v>
                </c:pt>
                <c:pt idx="1">
                  <c:v>2220</c:v>
                </c:pt>
                <c:pt idx="2">
                  <c:v>16080</c:v>
                </c:pt>
                <c:pt idx="3">
                  <c:v>0</c:v>
                </c:pt>
                <c:pt idx="4">
                  <c:v>1864</c:v>
                </c:pt>
                <c:pt idx="5">
                  <c:v>15981</c:v>
                </c:pt>
                <c:pt idx="6">
                  <c:v>13311.75</c:v>
                </c:pt>
                <c:pt idx="7">
                  <c:v>3000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411" r="0.75000000000000411" t="1" header="0.5" footer="0.5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(3) CONCESSIONI PER LEGGI</a:t>
            </a:r>
          </a:p>
        </c:rich>
      </c:tx>
      <c:layout>
        <c:manualLayout>
          <c:xMode val="edge"/>
          <c:yMode val="edge"/>
          <c:x val="0.29943585428764791"/>
          <c:y val="2.1739207353966478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61632574242626"/>
          <c:y val="0.42391454340234441"/>
          <c:w val="0.60452144167505761"/>
          <c:h val="0.3079721041811883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819609413230323"/>
                  <c:y val="-0.20059796873217037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6.2428146894861298E-3"/>
                  <c:y val="-0.29486895659781681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-4.7413734300162137E-2"/>
                  <c:y val="0.11003841911065435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 Trimestre 2019'!$L$11:$L$13</c:f>
              <c:strCache>
                <c:ptCount val="3"/>
                <c:pt idx="0">
                  <c:v>L. 908</c:v>
                </c:pt>
                <c:pt idx="1">
                  <c:v>L. 198</c:v>
                </c:pt>
                <c:pt idx="2">
                  <c:v>L. 8/70</c:v>
                </c:pt>
              </c:strCache>
            </c:strRef>
          </c:cat>
          <c:val>
            <c:numRef>
              <c:f>'I Trimestre 2019'!$P$11:$P$13</c:f>
              <c:numCache>
                <c:formatCode>#,##0</c:formatCode>
                <c:ptCount val="3"/>
                <c:pt idx="0">
                  <c:v>13260</c:v>
                </c:pt>
                <c:pt idx="1">
                  <c:v>0</c:v>
                </c:pt>
                <c:pt idx="2">
                  <c:v>39556.75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411" r="0.75000000000000411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(2) CONCESSIONI PER PROV.</a:t>
            </a:r>
          </a:p>
        </c:rich>
      </c:tx>
      <c:layout>
        <c:manualLayout>
          <c:xMode val="edge"/>
          <c:yMode val="edge"/>
          <c:x val="0.31283422459893045"/>
          <c:y val="1.8116006128305197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5240641711230205"/>
          <c:y val="0.30434890295552985"/>
          <c:w val="0.73796791443850851"/>
          <c:h val="0.3949289335970593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8445408227714852E-3"/>
                  <c:y val="-8.017003309368957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6.8693699383833934E-2"/>
                  <c:y val="-6.7246757198828402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8.1996434937611426E-2"/>
                  <c:y val="0.14163680626878125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9.1090059055118106E-2"/>
                  <c:y val="-0.12665905892198251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'I Trimestre 2019'!$G$11:$G$14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'I Trimestre 2019'!$K$11:$K$14</c:f>
              <c:numCache>
                <c:formatCode>#,##0</c:formatCode>
                <c:ptCount val="4"/>
                <c:pt idx="0">
                  <c:v>5760</c:v>
                </c:pt>
                <c:pt idx="1">
                  <c:v>7500</c:v>
                </c:pt>
                <c:pt idx="2">
                  <c:v>27272.75</c:v>
                </c:pt>
                <c:pt idx="3">
                  <c:v>12284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411" r="0.750000000000004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ISTITUTI</a:t>
            </a:r>
          </a:p>
        </c:rich>
      </c:tx>
      <c:layout>
        <c:manualLayout>
          <c:xMode val="edge"/>
          <c:yMode val="edge"/>
          <c:x val="0.29736280669872112"/>
          <c:y val="4.6762589928057915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465271061130145"/>
          <c:y val="0.48561151079136683"/>
          <c:w val="0.57314282904027369"/>
          <c:h val="0.3417266187050359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04008761494741E-2"/>
                  <c:y val="-0.18352650163333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15403311996072439"/>
                  <c:y val="-0.1147786023149984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3.5852137187887496E-2"/>
                  <c:y val="-6.141165807511470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0.11564996821440485"/>
                  <c:y val="1.1974546347174321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8.5631022740862549E-3"/>
                  <c:y val="0.11443116373043299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0.17359139460085474"/>
                  <c:y val="2.9929190505863037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-3.2638330280657504E-2"/>
                  <c:y val="-0.1586340376517688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it-IT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-0.1151079136690647"/>
                  <c:y val="-0.1774580335731416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8"/>
              <c:layout>
                <c:manualLayout>
                  <c:x val="-5.7553956834532495E-2"/>
                  <c:y val="-0.1726618705035971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dLblPos val="outEnd"/>
            <c:showLegendKey val="1"/>
            <c:showCatName val="1"/>
            <c:showPercent val="1"/>
            <c:showLeaderLines val="1"/>
          </c:dLbls>
          <c:cat>
            <c:strRef>
              <c:f>TOTALI!$B$11:$B$18</c:f>
              <c:strCache>
                <c:ptCount val="8"/>
                <c:pt idx="0">
                  <c:v>TS</c:v>
                </c:pt>
                <c:pt idx="1">
                  <c:v>FC</c:v>
                </c:pt>
                <c:pt idx="2">
                  <c:v>MC</c:v>
                </c:pt>
                <c:pt idx="3">
                  <c:v>MPS</c:v>
                </c:pt>
                <c:pt idx="4">
                  <c:v>FR</c:v>
                </c:pt>
                <c:pt idx="5">
                  <c:v>CIV</c:v>
                </c:pt>
                <c:pt idx="6">
                  <c:v>CC</c:v>
                </c:pt>
                <c:pt idx="7">
                  <c:v>IC</c:v>
                </c:pt>
              </c:strCache>
            </c:strRef>
          </c:cat>
          <c:val>
            <c:numRef>
              <c:f>TOTALI!$D$11:$D$18</c:f>
              <c:numCache>
                <c:formatCode>#,##0</c:formatCode>
                <c:ptCount val="8"/>
                <c:pt idx="0">
                  <c:v>4270700</c:v>
                </c:pt>
                <c:pt idx="1">
                  <c:v>2220000</c:v>
                </c:pt>
                <c:pt idx="2">
                  <c:v>24811000</c:v>
                </c:pt>
                <c:pt idx="3">
                  <c:v>0</c:v>
                </c:pt>
                <c:pt idx="4">
                  <c:v>1864000</c:v>
                </c:pt>
                <c:pt idx="5">
                  <c:v>20025000</c:v>
                </c:pt>
                <c:pt idx="6">
                  <c:v>14045750</c:v>
                </c:pt>
                <c:pt idx="7">
                  <c:v>10387500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>
      <c:oddHeader>&amp;A</c:oddHeader>
      <c:oddFooter>Pagina &amp;P</c:oddFooter>
    </c:headerFooter>
    <c:pageMargins b="1" l="0.75000000000000344" r="0.75000000000000344" t="1" header="0.5" footer="0.5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LEGGI</a:t>
            </a:r>
          </a:p>
        </c:rich>
      </c:tx>
      <c:layout>
        <c:manualLayout>
          <c:xMode val="edge"/>
          <c:yMode val="edge"/>
          <c:x val="0.28320871321055097"/>
          <c:y val="5.054160533761094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052683105916944"/>
          <c:y val="0.42238341603575102"/>
          <c:w val="0.55639233922780396"/>
          <c:h val="0.31769009069355447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8636565166196331"/>
                  <c:y val="-0.14699868292636706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5.805590090712345E-3"/>
                  <c:y val="-5.9406653590683839E-3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1.8201935284405238E-2"/>
                  <c:y val="0.10755393842917658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TOTALI!$J$11:$J$13</c:f>
              <c:strCache>
                <c:ptCount val="3"/>
                <c:pt idx="0">
                  <c:v>L.908/55</c:v>
                </c:pt>
                <c:pt idx="1">
                  <c:v>L.198/76</c:v>
                </c:pt>
                <c:pt idx="2">
                  <c:v>L.8/70</c:v>
                </c:pt>
              </c:strCache>
            </c:strRef>
          </c:cat>
          <c:val>
            <c:numRef>
              <c:f>TOTALI!$L$11:$L$13</c:f>
              <c:numCache>
                <c:formatCode>#,##0</c:formatCode>
                <c:ptCount val="3"/>
                <c:pt idx="0">
                  <c:v>14589000</c:v>
                </c:pt>
                <c:pt idx="1">
                  <c:v>512200</c:v>
                </c:pt>
                <c:pt idx="2">
                  <c:v>62522750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44" r="0.75000000000000344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CONCESSIONI PER PROVINCIA</a:t>
            </a:r>
          </a:p>
        </c:rich>
      </c:tx>
      <c:layout>
        <c:manualLayout>
          <c:xMode val="edge"/>
          <c:yMode val="edge"/>
          <c:x val="0.20810838274438279"/>
          <c:y val="4.3165467625899283E-2"/>
        </c:manualLayout>
      </c:layout>
      <c:spPr>
        <a:noFill/>
        <a:ln w="3175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59461385480097"/>
          <c:y val="0.39568345323741339"/>
          <c:w val="0.71081174885418763"/>
          <c:h val="0.3741007194244634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4252630437550573"/>
                  <c:y val="-0.1052550085915521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4.0376250266014053E-2"/>
                  <c:y val="-0.15583866764855828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2"/>
              <c:layout>
                <c:manualLayout>
                  <c:x val="3.6325175569270056E-2"/>
                  <c:y val="7.4108272437168374E-2"/>
                </c:manualLayout>
              </c:layout>
              <c:dLblPos val="bestFit"/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1.4414414414414415E-2"/>
                  <c:y val="-0.18820446005400451"/>
                </c:manualLayout>
              </c:layout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TOTALI!$F$11:$F$14</c:f>
              <c:strCache>
                <c:ptCount val="4"/>
                <c:pt idx="0">
                  <c:v>TS</c:v>
                </c:pt>
                <c:pt idx="1">
                  <c:v>GO</c:v>
                </c:pt>
                <c:pt idx="2">
                  <c:v>UD</c:v>
                </c:pt>
                <c:pt idx="3">
                  <c:v>PN</c:v>
                </c:pt>
              </c:strCache>
            </c:strRef>
          </c:cat>
          <c:val>
            <c:numRef>
              <c:f>TOTALI!$H$11:$H$14</c:f>
              <c:numCache>
                <c:formatCode>#,##0</c:formatCode>
                <c:ptCount val="4"/>
                <c:pt idx="0">
                  <c:v>5760000</c:v>
                </c:pt>
                <c:pt idx="1">
                  <c:v>8829000</c:v>
                </c:pt>
                <c:pt idx="2">
                  <c:v>37669250</c:v>
                </c:pt>
                <c:pt idx="3">
                  <c:v>25365700</c:v>
                </c:pt>
              </c:numCache>
            </c:numRef>
          </c:val>
        </c:ser>
        <c:dLbls>
          <c:showLegendKey val="1"/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0</xdr:rowOff>
    </xdr:from>
    <xdr:to>
      <xdr:col>6</xdr:col>
      <xdr:colOff>228600</xdr:colOff>
      <xdr:row>36</xdr:row>
      <xdr:rowOff>47625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438150</xdr:colOff>
      <xdr:row>36</xdr:row>
      <xdr:rowOff>38100</xdr:rowOff>
    </xdr:to>
    <xdr:graphicFrame macro="">
      <xdr:nvGraphicFramePr>
        <xdr:cNvPr id="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20</xdr:row>
      <xdr:rowOff>0</xdr:rowOff>
    </xdr:from>
    <xdr:to>
      <xdr:col>12</xdr:col>
      <xdr:colOff>495300</xdr:colOff>
      <xdr:row>36</xdr:row>
      <xdr:rowOff>38100</xdr:rowOff>
    </xdr:to>
    <xdr:graphicFrame macro="">
      <xdr:nvGraphicFramePr>
        <xdr:cNvPr id="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</xdr:row>
      <xdr:rowOff>152400</xdr:rowOff>
    </xdr:from>
    <xdr:to>
      <xdr:col>5</xdr:col>
      <xdr:colOff>257175</xdr:colOff>
      <xdr:row>36</xdr:row>
      <xdr:rowOff>47625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20</xdr:row>
      <xdr:rowOff>9525</xdr:rowOff>
    </xdr:from>
    <xdr:to>
      <xdr:col>16</xdr:col>
      <xdr:colOff>0</xdr:colOff>
      <xdr:row>36</xdr:row>
      <xdr:rowOff>57150</xdr:rowOff>
    </xdr:to>
    <xdr:graphicFrame macro="">
      <xdr:nvGraphicFramePr>
        <xdr:cNvPr id="215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323850</xdr:colOff>
      <xdr:row>19</xdr:row>
      <xdr:rowOff>152400</xdr:rowOff>
    </xdr:from>
    <xdr:to>
      <xdr:col>10</xdr:col>
      <xdr:colOff>285750</xdr:colOff>
      <xdr:row>36</xdr:row>
      <xdr:rowOff>47625</xdr:rowOff>
    </xdr:to>
    <xdr:graphicFrame macro="">
      <xdr:nvGraphicFramePr>
        <xdr:cNvPr id="215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Normal="75" workbookViewId="0">
      <selection activeCell="H40" sqref="H40"/>
    </sheetView>
  </sheetViews>
  <sheetFormatPr defaultRowHeight="12.75"/>
  <cols>
    <col min="1" max="1" width="9.7109375" bestFit="1" customWidth="1"/>
    <col min="2" max="2" width="7.5703125" bestFit="1" customWidth="1"/>
    <col min="3" max="3" width="9.42578125" customWidth="1"/>
    <col min="4" max="4" width="9.5703125" style="4" customWidth="1"/>
    <col min="6" max="6" width="9.5703125" style="4" customWidth="1"/>
    <col min="7" max="7" width="8.140625" style="4" bestFit="1" customWidth="1"/>
    <col min="8" max="8" width="9" style="4" customWidth="1"/>
    <col min="9" max="9" width="8.85546875" style="4" bestFit="1" customWidth="1"/>
    <col min="10" max="10" width="9" customWidth="1"/>
    <col min="11" max="11" width="8.5703125" style="4" customWidth="1"/>
    <col min="12" max="12" width="8" bestFit="1" customWidth="1"/>
    <col min="13" max="13" width="8.85546875" customWidth="1"/>
    <col min="14" max="14" width="8.7109375" style="4" bestFit="1" customWidth="1"/>
    <col min="15" max="15" width="9.5703125" customWidth="1"/>
    <col min="16" max="16" width="8.7109375" style="4" bestFit="1" customWidth="1"/>
    <col min="19" max="19" width="9.42578125" customWidth="1"/>
  </cols>
  <sheetData>
    <row r="1" spans="1:20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>
      <c r="A3" s="75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ht="15" customHeight="1">
      <c r="A4" s="76" t="s">
        <v>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0" ht="15.75" customHeight="1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ht="13.5" thickBot="1">
      <c r="D6"/>
      <c r="F6"/>
      <c r="G6"/>
      <c r="H6"/>
      <c r="I6"/>
      <c r="K6"/>
      <c r="N6"/>
      <c r="P6"/>
    </row>
    <row r="7" spans="1:20" ht="15" customHeight="1" thickBot="1">
      <c r="B7" s="69" t="s">
        <v>32</v>
      </c>
      <c r="C7" s="70"/>
      <c r="D7" s="70"/>
      <c r="E7" s="70"/>
      <c r="F7" s="71"/>
      <c r="G7" s="69" t="s">
        <v>1</v>
      </c>
      <c r="H7" s="70"/>
      <c r="I7" s="70"/>
      <c r="J7" s="70"/>
      <c r="K7" s="71"/>
      <c r="L7" s="72" t="s">
        <v>11</v>
      </c>
      <c r="M7" s="73"/>
      <c r="N7" s="73"/>
      <c r="O7" s="73"/>
      <c r="P7" s="74"/>
      <c r="T7" s="2"/>
    </row>
    <row r="8" spans="1:20">
      <c r="B8" s="16"/>
      <c r="C8" s="77" t="s">
        <v>45</v>
      </c>
      <c r="D8" s="77" t="s">
        <v>46</v>
      </c>
      <c r="E8" s="77" t="s">
        <v>47</v>
      </c>
      <c r="F8" s="24" t="s">
        <v>3</v>
      </c>
      <c r="G8" s="16"/>
      <c r="H8" s="77" t="s">
        <v>45</v>
      </c>
      <c r="I8" s="77" t="s">
        <v>46</v>
      </c>
      <c r="J8" s="77" t="s">
        <v>47</v>
      </c>
      <c r="K8" s="24" t="s">
        <v>3</v>
      </c>
      <c r="L8" s="7"/>
      <c r="M8" s="77" t="s">
        <v>45</v>
      </c>
      <c r="N8" s="77" t="s">
        <v>46</v>
      </c>
      <c r="O8" s="77" t="s">
        <v>47</v>
      </c>
      <c r="P8" s="24" t="s">
        <v>3</v>
      </c>
      <c r="T8" s="2"/>
    </row>
    <row r="9" spans="1:20">
      <c r="B9" s="9" t="s">
        <v>0</v>
      </c>
      <c r="C9" s="78"/>
      <c r="D9" s="78" t="s">
        <v>15</v>
      </c>
      <c r="E9" s="78"/>
      <c r="F9" s="25" t="s">
        <v>19</v>
      </c>
      <c r="G9" s="10" t="s">
        <v>2</v>
      </c>
      <c r="H9" s="78"/>
      <c r="I9" s="78" t="s">
        <v>15</v>
      </c>
      <c r="J9" s="78"/>
      <c r="K9" s="25" t="s">
        <v>19</v>
      </c>
      <c r="L9" s="9" t="s">
        <v>17</v>
      </c>
      <c r="M9" s="78"/>
      <c r="N9" s="78" t="s">
        <v>15</v>
      </c>
      <c r="O9" s="78"/>
      <c r="P9" s="25" t="s">
        <v>19</v>
      </c>
    </row>
    <row r="10" spans="1:20" ht="13.5" thickBot="1">
      <c r="B10" s="12"/>
      <c r="C10" s="79"/>
      <c r="D10" s="79"/>
      <c r="E10" s="79"/>
      <c r="F10" s="30">
        <v>43466</v>
      </c>
      <c r="G10" s="13"/>
      <c r="H10" s="79"/>
      <c r="I10" s="79"/>
      <c r="J10" s="79"/>
      <c r="K10" s="30">
        <f>F10</f>
        <v>43466</v>
      </c>
      <c r="L10" s="12"/>
      <c r="M10" s="79"/>
      <c r="N10" s="79"/>
      <c r="O10" s="79"/>
      <c r="P10" s="30">
        <f>F10</f>
        <v>43466</v>
      </c>
    </row>
    <row r="11" spans="1:20">
      <c r="B11" s="7" t="s">
        <v>5</v>
      </c>
      <c r="C11" s="27">
        <v>1</v>
      </c>
      <c r="D11" s="14">
        <v>360</v>
      </c>
      <c r="E11" s="15">
        <f t="shared" ref="E11:E18" si="0">D11/$D$19</f>
        <v>6.8160195392560127E-3</v>
      </c>
      <c r="F11" s="14">
        <f>D11</f>
        <v>360</v>
      </c>
      <c r="G11" s="42" t="s">
        <v>5</v>
      </c>
      <c r="H11" s="27">
        <v>4</v>
      </c>
      <c r="I11" s="14">
        <v>5760</v>
      </c>
      <c r="J11" s="15">
        <f>I11/$I$19</f>
        <v>0.1090563126280962</v>
      </c>
      <c r="K11" s="14">
        <f>I11</f>
        <v>5760</v>
      </c>
      <c r="L11" s="34">
        <v>908</v>
      </c>
      <c r="M11" s="27">
        <v>5</v>
      </c>
      <c r="N11" s="14">
        <v>13260</v>
      </c>
      <c r="O11" s="15">
        <f>N11/$N$19</f>
        <v>0.2510567196959298</v>
      </c>
      <c r="P11" s="14">
        <f>N11</f>
        <v>13260</v>
      </c>
    </row>
    <row r="12" spans="1:20">
      <c r="B12" s="9" t="s">
        <v>12</v>
      </c>
      <c r="C12" s="28">
        <v>1</v>
      </c>
      <c r="D12" s="17">
        <v>2220</v>
      </c>
      <c r="E12" s="18">
        <f t="shared" si="0"/>
        <v>4.2032120492078745E-2</v>
      </c>
      <c r="F12" s="17">
        <f t="shared" ref="F12:F18" si="1">D12</f>
        <v>2220</v>
      </c>
      <c r="G12" s="11" t="s">
        <v>6</v>
      </c>
      <c r="H12" s="28">
        <v>1</v>
      </c>
      <c r="I12" s="17">
        <v>7500</v>
      </c>
      <c r="J12" s="18">
        <f>I12/$I$19</f>
        <v>0.1420004070678336</v>
      </c>
      <c r="K12" s="17">
        <f t="shared" ref="K12:K14" si="2">I12</f>
        <v>7500</v>
      </c>
      <c r="L12" s="35">
        <v>198</v>
      </c>
      <c r="M12" s="28">
        <v>0</v>
      </c>
      <c r="N12" s="17">
        <v>0</v>
      </c>
      <c r="O12" s="18">
        <f>N12/$N$19</f>
        <v>0</v>
      </c>
      <c r="P12" s="17">
        <f t="shared" ref="P12:P13" si="3">N12</f>
        <v>0</v>
      </c>
    </row>
    <row r="13" spans="1:20">
      <c r="B13" s="9" t="s">
        <v>8</v>
      </c>
      <c r="C13" s="28">
        <v>3</v>
      </c>
      <c r="D13" s="17">
        <v>16080</v>
      </c>
      <c r="E13" s="18">
        <f t="shared" si="0"/>
        <v>0.30444887275343524</v>
      </c>
      <c r="F13" s="17">
        <f t="shared" si="1"/>
        <v>16080</v>
      </c>
      <c r="G13" s="11" t="s">
        <v>7</v>
      </c>
      <c r="H13" s="28">
        <v>6</v>
      </c>
      <c r="I13" s="17">
        <v>27272.75</v>
      </c>
      <c r="J13" s="18">
        <f>I13/$I$19</f>
        <v>0.51636554691456782</v>
      </c>
      <c r="K13" s="17">
        <f t="shared" si="2"/>
        <v>27272.75</v>
      </c>
      <c r="L13" s="8" t="s">
        <v>28</v>
      </c>
      <c r="M13" s="28">
        <v>11</v>
      </c>
      <c r="N13" s="17">
        <v>39556.75</v>
      </c>
      <c r="O13" s="18">
        <f>N13/$N$19</f>
        <v>0.7489432803040702</v>
      </c>
      <c r="P13" s="17">
        <f t="shared" si="3"/>
        <v>39556.75</v>
      </c>
    </row>
    <row r="14" spans="1:20">
      <c r="B14" s="9" t="s">
        <v>37</v>
      </c>
      <c r="C14" s="28">
        <v>0</v>
      </c>
      <c r="D14" s="17">
        <v>0</v>
      </c>
      <c r="E14" s="18">
        <f t="shared" si="0"/>
        <v>0</v>
      </c>
      <c r="F14" s="17">
        <f t="shared" si="1"/>
        <v>0</v>
      </c>
      <c r="G14" s="11" t="s">
        <v>9</v>
      </c>
      <c r="H14" s="31">
        <v>5</v>
      </c>
      <c r="I14" s="17">
        <v>12284</v>
      </c>
      <c r="J14" s="18">
        <f>I14/$I$19</f>
        <v>0.23257773338950238</v>
      </c>
      <c r="K14" s="17">
        <f t="shared" si="2"/>
        <v>12284</v>
      </c>
      <c r="L14" s="33"/>
      <c r="M14" s="28"/>
      <c r="N14" s="17"/>
      <c r="O14" s="29"/>
      <c r="P14" s="17"/>
    </row>
    <row r="15" spans="1:20">
      <c r="B15" s="9" t="s">
        <v>35</v>
      </c>
      <c r="C15" s="28">
        <v>2</v>
      </c>
      <c r="D15" s="17">
        <v>1864</v>
      </c>
      <c r="E15" s="18">
        <f t="shared" si="0"/>
        <v>3.5291834503258908E-2</v>
      </c>
      <c r="F15" s="17">
        <f t="shared" si="1"/>
        <v>1864</v>
      </c>
      <c r="G15" s="11"/>
      <c r="H15" s="31"/>
      <c r="I15" s="17"/>
      <c r="J15" s="18"/>
      <c r="K15" s="17"/>
      <c r="L15" s="33"/>
      <c r="M15" s="28"/>
      <c r="N15" s="17"/>
      <c r="O15" s="29"/>
      <c r="P15" s="17"/>
    </row>
    <row r="16" spans="1:20">
      <c r="B16" s="9" t="s">
        <v>27</v>
      </c>
      <c r="C16" s="28">
        <v>6</v>
      </c>
      <c r="D16" s="17">
        <v>15981</v>
      </c>
      <c r="E16" s="18">
        <f t="shared" si="0"/>
        <v>0.30257446738013982</v>
      </c>
      <c r="F16" s="17">
        <f t="shared" si="1"/>
        <v>15981</v>
      </c>
      <c r="G16" s="32"/>
      <c r="H16" s="31"/>
      <c r="I16" s="26"/>
      <c r="J16" s="18"/>
      <c r="K16" s="17"/>
      <c r="L16" s="33"/>
      <c r="M16" s="28"/>
      <c r="N16" s="17"/>
      <c r="O16" s="29"/>
      <c r="P16" s="17"/>
    </row>
    <row r="17" spans="2:16">
      <c r="B17" s="9" t="s">
        <v>39</v>
      </c>
      <c r="C17" s="28">
        <v>2</v>
      </c>
      <c r="D17" s="17">
        <v>13311.75</v>
      </c>
      <c r="E17" s="18">
        <f t="shared" si="0"/>
        <v>0.25203652250469782</v>
      </c>
      <c r="F17" s="17">
        <f t="shared" si="1"/>
        <v>13311.75</v>
      </c>
      <c r="G17" s="32"/>
      <c r="H17" s="31"/>
      <c r="I17" s="26"/>
      <c r="J17" s="18"/>
      <c r="K17" s="17"/>
      <c r="L17" s="33"/>
      <c r="M17" s="28"/>
      <c r="N17" s="17"/>
      <c r="O17" s="29"/>
      <c r="P17" s="17"/>
    </row>
    <row r="18" spans="2:16" ht="13.5" thickBot="1">
      <c r="B18" s="9" t="s">
        <v>40</v>
      </c>
      <c r="C18" s="28">
        <v>1</v>
      </c>
      <c r="D18" s="17">
        <v>3000</v>
      </c>
      <c r="E18" s="18">
        <f t="shared" si="0"/>
        <v>5.6800162827133439E-2</v>
      </c>
      <c r="F18" s="13">
        <f t="shared" si="1"/>
        <v>3000</v>
      </c>
      <c r="G18" s="32"/>
      <c r="H18" s="31"/>
      <c r="I18" s="26"/>
      <c r="J18" s="46"/>
      <c r="K18" s="13"/>
      <c r="L18" s="33"/>
      <c r="M18" s="28"/>
      <c r="N18" s="17"/>
      <c r="O18" s="29"/>
      <c r="P18" s="13"/>
    </row>
    <row r="19" spans="2:16" ht="13.5" thickBot="1">
      <c r="B19" s="38" t="s">
        <v>3</v>
      </c>
      <c r="C19" s="38">
        <f>SUM(C11:C18)</f>
        <v>16</v>
      </c>
      <c r="D19" s="39">
        <f>SUM(D11:D18)</f>
        <v>52816.75</v>
      </c>
      <c r="E19" s="44">
        <f>SUM(E11:E18)</f>
        <v>0.99999999999999989</v>
      </c>
      <c r="F19" s="45">
        <f>SUM(F11:F18)</f>
        <v>52816.75</v>
      </c>
      <c r="G19" s="38" t="s">
        <v>3</v>
      </c>
      <c r="H19" s="39">
        <f>SUM(H11:H14)</f>
        <v>16</v>
      </c>
      <c r="I19" s="39">
        <f>SUM(I11:I14)</f>
        <v>52816.75</v>
      </c>
      <c r="J19" s="43">
        <f>SUM(J11:J14)</f>
        <v>1</v>
      </c>
      <c r="K19" s="39">
        <f>SUM(K11:K14)</f>
        <v>52816.75</v>
      </c>
      <c r="L19" s="38" t="s">
        <v>3</v>
      </c>
      <c r="M19" s="38">
        <f>SUM(M10:M14)</f>
        <v>16</v>
      </c>
      <c r="N19" s="39">
        <f>SUM(N11:N13)</f>
        <v>52816.75</v>
      </c>
      <c r="O19" s="43">
        <f>SUM(O11:O13)</f>
        <v>1</v>
      </c>
      <c r="P19" s="39">
        <f>SUM(P11:P13)</f>
        <v>52816.75</v>
      </c>
    </row>
    <row r="22" spans="2:16">
      <c r="D22" s="3"/>
      <c r="E22" s="1"/>
      <c r="F22" s="3"/>
      <c r="G22" s="3"/>
      <c r="H22" s="3"/>
      <c r="I22" s="3"/>
      <c r="J22" s="1"/>
      <c r="K22" s="3"/>
      <c r="L22" s="1"/>
      <c r="M22" s="1"/>
      <c r="N22" s="3"/>
      <c r="O22" s="1"/>
      <c r="P22" s="3"/>
    </row>
    <row r="32" spans="2:16">
      <c r="D32" s="5"/>
    </row>
    <row r="38" spans="1:8" ht="13.5" thickBot="1"/>
    <row r="39" spans="1:8" ht="13.5" thickBot="1">
      <c r="B39" s="80" t="s">
        <v>33</v>
      </c>
      <c r="C39" s="81"/>
      <c r="D39" s="81"/>
      <c r="E39" s="81"/>
      <c r="F39" s="82"/>
      <c r="G39" s="56"/>
      <c r="H39" s="56"/>
    </row>
    <row r="40" spans="1:8">
      <c r="B40" s="66" t="s">
        <v>5</v>
      </c>
      <c r="C40" s="57" t="s">
        <v>29</v>
      </c>
      <c r="D40" s="58"/>
      <c r="E40" s="58"/>
      <c r="F40" s="59"/>
      <c r="G40" s="56"/>
      <c r="H40" s="56"/>
    </row>
    <row r="41" spans="1:8">
      <c r="B41" s="66" t="s">
        <v>12</v>
      </c>
      <c r="C41" s="60" t="s">
        <v>30</v>
      </c>
      <c r="D41" s="56"/>
      <c r="E41" s="56"/>
      <c r="F41" s="61"/>
      <c r="G41" s="56"/>
      <c r="H41" s="56"/>
    </row>
    <row r="42" spans="1:8">
      <c r="B42" s="66" t="s">
        <v>8</v>
      </c>
      <c r="C42" s="60" t="s">
        <v>31</v>
      </c>
      <c r="D42" s="56"/>
      <c r="E42" s="56"/>
      <c r="F42" s="61"/>
      <c r="G42" s="56"/>
      <c r="H42" s="56"/>
    </row>
    <row r="43" spans="1:8">
      <c r="B43" s="66" t="s">
        <v>37</v>
      </c>
      <c r="C43" s="60" t="s">
        <v>38</v>
      </c>
      <c r="D43" s="56"/>
      <c r="E43" s="56"/>
      <c r="F43" s="61"/>
      <c r="G43" s="56"/>
      <c r="H43" s="56"/>
    </row>
    <row r="44" spans="1:8">
      <c r="A44" s="36"/>
      <c r="B44" s="67" t="s">
        <v>39</v>
      </c>
      <c r="C44" s="60" t="s">
        <v>41</v>
      </c>
      <c r="D44" s="56"/>
      <c r="E44" s="56"/>
      <c r="F44" s="61"/>
      <c r="G44" s="56"/>
      <c r="H44" s="56"/>
    </row>
    <row r="45" spans="1:8">
      <c r="A45" s="36"/>
      <c r="B45" s="67" t="s">
        <v>40</v>
      </c>
      <c r="C45" s="60" t="s">
        <v>42</v>
      </c>
      <c r="D45" s="56"/>
      <c r="E45" s="56"/>
      <c r="F45" s="61"/>
      <c r="G45" s="56"/>
      <c r="H45" s="56"/>
    </row>
    <row r="46" spans="1:8">
      <c r="A46" s="36"/>
      <c r="B46" s="66" t="s">
        <v>35</v>
      </c>
      <c r="C46" s="60" t="s">
        <v>36</v>
      </c>
      <c r="D46" s="56"/>
      <c r="E46" s="56"/>
      <c r="F46" s="61"/>
      <c r="G46" s="56"/>
      <c r="H46" s="56"/>
    </row>
    <row r="47" spans="1:8" ht="13.5" thickBot="1">
      <c r="A47" s="36"/>
      <c r="B47" s="68" t="s">
        <v>27</v>
      </c>
      <c r="C47" s="62" t="s">
        <v>34</v>
      </c>
      <c r="D47" s="63"/>
      <c r="E47" s="63"/>
      <c r="F47" s="64"/>
      <c r="G47" s="56"/>
      <c r="H47" s="56"/>
    </row>
    <row r="48" spans="1:8">
      <c r="A48" s="36"/>
      <c r="B48" s="36"/>
      <c r="C48" s="36"/>
      <c r="E48" s="36"/>
      <c r="F48" s="37"/>
    </row>
    <row r="49" spans="1:6">
      <c r="A49" s="36"/>
      <c r="B49" s="36"/>
      <c r="C49" s="36"/>
      <c r="E49" s="36"/>
      <c r="F49" s="37"/>
    </row>
    <row r="50" spans="1:6">
      <c r="A50" s="36"/>
      <c r="B50" s="36"/>
      <c r="C50" s="36"/>
      <c r="E50" s="36"/>
      <c r="F50" s="37"/>
    </row>
    <row r="51" spans="1:6">
      <c r="A51" s="36"/>
      <c r="B51" s="36"/>
      <c r="C51" s="36"/>
      <c r="E51" s="36"/>
      <c r="F51" s="37"/>
    </row>
    <row r="52" spans="1:6">
      <c r="A52" s="36"/>
      <c r="B52" s="36"/>
      <c r="C52" s="36"/>
      <c r="E52" s="36"/>
      <c r="F52" s="37"/>
    </row>
    <row r="53" spans="1:6">
      <c r="A53" s="36"/>
      <c r="B53" s="36"/>
      <c r="C53" s="36"/>
      <c r="D53" s="37"/>
      <c r="E53" s="36"/>
      <c r="F53" s="37"/>
    </row>
    <row r="54" spans="1:6">
      <c r="A54" s="36"/>
      <c r="B54" s="36"/>
      <c r="C54" s="36"/>
      <c r="D54" s="37"/>
      <c r="E54" s="36"/>
      <c r="F54" s="37"/>
    </row>
    <row r="55" spans="1:6">
      <c r="A55" s="36"/>
      <c r="B55" s="36"/>
      <c r="C55" s="36"/>
      <c r="D55" s="37"/>
      <c r="E55" s="36"/>
      <c r="F55" s="37"/>
    </row>
    <row r="56" spans="1:6">
      <c r="A56" s="36"/>
      <c r="B56" s="36"/>
      <c r="C56" s="36"/>
      <c r="D56" s="37"/>
      <c r="E56" s="36"/>
      <c r="F56" s="37"/>
    </row>
    <row r="57" spans="1:6">
      <c r="A57" s="36"/>
      <c r="B57" s="36"/>
      <c r="C57" s="36"/>
      <c r="D57" s="37"/>
      <c r="E57" s="36"/>
      <c r="F57" s="37"/>
    </row>
    <row r="58" spans="1:6">
      <c r="A58" s="36"/>
      <c r="B58" s="36"/>
      <c r="C58" s="36"/>
      <c r="D58" s="37"/>
      <c r="E58" s="36"/>
      <c r="F58" s="37"/>
    </row>
  </sheetData>
  <mergeCells count="18">
    <mergeCell ref="I8:I10"/>
    <mergeCell ref="M8:M10"/>
    <mergeCell ref="N8:N10"/>
    <mergeCell ref="J8:J10"/>
    <mergeCell ref="O8:O10"/>
    <mergeCell ref="C8:C10"/>
    <mergeCell ref="D8:D10"/>
    <mergeCell ref="E8:E10"/>
    <mergeCell ref="H8:H10"/>
    <mergeCell ref="B39:F39"/>
    <mergeCell ref="B7:F7"/>
    <mergeCell ref="G7:K7"/>
    <mergeCell ref="L7:P7"/>
    <mergeCell ref="A1:S1"/>
    <mergeCell ref="A2:S2"/>
    <mergeCell ref="A3:S3"/>
    <mergeCell ref="A4:S4"/>
    <mergeCell ref="A5:S5"/>
  </mergeCells>
  <printOptions horizontalCentered="1" verticalCentered="1"/>
  <pageMargins left="0.59055118110236227" right="0.39370078740157483" top="0.6692913385826772" bottom="0.51181102362204722" header="0.39370078740157483" footer="0.51181102362204722"/>
  <pageSetup paperSize="9" scale="80" fitToWidth="2" fitToHeight="0" orientation="landscape" horizontalDpi="4294967293" verticalDpi="180" r:id="rId1"/>
  <headerFooter alignWithMargins="0"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>
      <selection activeCell="L17" sqref="L17"/>
    </sheetView>
  </sheetViews>
  <sheetFormatPr defaultRowHeight="12.75"/>
  <cols>
    <col min="1" max="1" width="9.140625" style="6"/>
    <col min="2" max="2" width="6.42578125" style="6" bestFit="1" customWidth="1"/>
    <col min="3" max="3" width="11" style="6" customWidth="1"/>
    <col min="4" max="4" width="16.5703125" style="6" customWidth="1"/>
    <col min="5" max="5" width="9.28515625" style="6" bestFit="1" customWidth="1"/>
    <col min="6" max="6" width="6.42578125" style="6" bestFit="1" customWidth="1"/>
    <col min="7" max="7" width="9.42578125" style="6" bestFit="1" customWidth="1"/>
    <col min="8" max="8" width="16" style="6" customWidth="1"/>
    <col min="9" max="9" width="11.5703125" style="6" customWidth="1"/>
    <col min="10" max="10" width="10.140625" style="6" bestFit="1" customWidth="1"/>
    <col min="11" max="11" width="8.28515625" style="6" bestFit="1" customWidth="1"/>
    <col min="12" max="12" width="12.5703125" style="6" customWidth="1"/>
    <col min="13" max="13" width="9.28515625" style="6" bestFit="1" customWidth="1"/>
    <col min="14" max="14" width="11.140625" style="6" bestFit="1" customWidth="1"/>
    <col min="15" max="16384" width="9.140625" style="6"/>
  </cols>
  <sheetData>
    <row r="1" spans="1:16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>
      <c r="A3" s="75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3.5" thickBot="1"/>
    <row r="7" spans="1:16" ht="18" customHeight="1" thickBot="1">
      <c r="B7" s="83" t="s">
        <v>48</v>
      </c>
      <c r="C7" s="83"/>
      <c r="D7" s="83"/>
      <c r="E7" s="83"/>
      <c r="F7" s="83" t="s">
        <v>49</v>
      </c>
      <c r="G7" s="83"/>
      <c r="H7" s="83"/>
      <c r="I7" s="83"/>
      <c r="J7" s="83" t="s">
        <v>50</v>
      </c>
      <c r="K7" s="83"/>
      <c r="L7" s="83"/>
      <c r="M7" s="83"/>
    </row>
    <row r="8" spans="1:16">
      <c r="B8" s="16"/>
      <c r="C8" s="16" t="s">
        <v>22</v>
      </c>
      <c r="D8" s="16" t="s">
        <v>16</v>
      </c>
      <c r="E8" s="16" t="s">
        <v>4</v>
      </c>
      <c r="F8" s="16"/>
      <c r="G8" s="16" t="s">
        <v>22</v>
      </c>
      <c r="H8" s="16" t="s">
        <v>16</v>
      </c>
      <c r="I8" s="16" t="s">
        <v>4</v>
      </c>
      <c r="J8" s="16"/>
      <c r="K8" s="16" t="s">
        <v>23</v>
      </c>
      <c r="L8" s="16" t="s">
        <v>16</v>
      </c>
      <c r="M8" s="16" t="s">
        <v>4</v>
      </c>
    </row>
    <row r="9" spans="1:16">
      <c r="B9" s="9" t="s">
        <v>0</v>
      </c>
      <c r="C9" s="9" t="s">
        <v>21</v>
      </c>
      <c r="D9" s="9" t="s">
        <v>24</v>
      </c>
      <c r="E9" s="9" t="s">
        <v>26</v>
      </c>
      <c r="F9" s="9" t="s">
        <v>2</v>
      </c>
      <c r="G9" s="9" t="s">
        <v>21</v>
      </c>
      <c r="H9" s="9" t="s">
        <v>24</v>
      </c>
      <c r="I9" s="9" t="s">
        <v>26</v>
      </c>
      <c r="J9" s="9" t="s">
        <v>18</v>
      </c>
      <c r="K9" s="9" t="s">
        <v>21</v>
      </c>
      <c r="L9" s="9" t="s">
        <v>24</v>
      </c>
      <c r="M9" s="9" t="s">
        <v>26</v>
      </c>
    </row>
    <row r="10" spans="1:16" ht="13.5" thickBot="1">
      <c r="B10" s="19"/>
      <c r="C10" s="19">
        <v>2019</v>
      </c>
      <c r="D10" s="19">
        <f>C10</f>
        <v>2019</v>
      </c>
      <c r="E10" s="19">
        <f>C10</f>
        <v>2019</v>
      </c>
      <c r="F10" s="19"/>
      <c r="G10" s="9">
        <f>C10</f>
        <v>2019</v>
      </c>
      <c r="H10" s="19">
        <f>C10</f>
        <v>2019</v>
      </c>
      <c r="I10" s="19">
        <f>C10</f>
        <v>2019</v>
      </c>
      <c r="J10" s="19"/>
      <c r="K10" s="19">
        <f>C10</f>
        <v>2019</v>
      </c>
      <c r="L10" s="9">
        <f>C10</f>
        <v>2019</v>
      </c>
      <c r="M10" s="19">
        <f>C10</f>
        <v>2019</v>
      </c>
    </row>
    <row r="11" spans="1:16">
      <c r="B11" s="7" t="s">
        <v>5</v>
      </c>
      <c r="C11" s="48">
        <v>5</v>
      </c>
      <c r="D11" s="48">
        <v>4270700</v>
      </c>
      <c r="E11" s="15">
        <f t="shared" ref="E11:E18" si="0">D11/$D$19</f>
        <v>5.5017813445463672E-2</v>
      </c>
      <c r="F11" s="7" t="s">
        <v>5</v>
      </c>
      <c r="G11" s="48">
        <f>'I Trimestre 2019'!H11</f>
        <v>4</v>
      </c>
      <c r="H11" s="48">
        <v>5760000</v>
      </c>
      <c r="I11" s="15">
        <f>H11/$H$19</f>
        <v>7.4203902275006617E-2</v>
      </c>
      <c r="J11" s="7" t="s">
        <v>53</v>
      </c>
      <c r="K11" s="48">
        <v>7</v>
      </c>
      <c r="L11" s="48">
        <v>14589000</v>
      </c>
      <c r="M11" s="65">
        <f>L11/$L$19</f>
        <v>0.18794457123091521</v>
      </c>
      <c r="N11" s="50"/>
      <c r="O11" s="51"/>
    </row>
    <row r="12" spans="1:16">
      <c r="B12" s="9" t="s">
        <v>12</v>
      </c>
      <c r="C12" s="47">
        <f>'I Trimestre 2019'!C12</f>
        <v>1</v>
      </c>
      <c r="D12" s="47">
        <v>2220000</v>
      </c>
      <c r="E12" s="18">
        <f t="shared" si="0"/>
        <v>2.8599420668492134E-2</v>
      </c>
      <c r="F12" s="9" t="s">
        <v>6</v>
      </c>
      <c r="G12" s="47">
        <v>3</v>
      </c>
      <c r="H12" s="47">
        <v>8829000</v>
      </c>
      <c r="I12" s="18">
        <f>H12/$H$19</f>
        <v>0.11374066895590858</v>
      </c>
      <c r="J12" s="9" t="s">
        <v>25</v>
      </c>
      <c r="K12" s="47">
        <v>1</v>
      </c>
      <c r="L12" s="47">
        <v>512200</v>
      </c>
      <c r="M12" s="18">
        <f>L12/$L$19</f>
        <v>6.5984789488295814E-3</v>
      </c>
      <c r="N12" s="52"/>
      <c r="O12" s="53"/>
    </row>
    <row r="13" spans="1:16">
      <c r="B13" s="9" t="s">
        <v>8</v>
      </c>
      <c r="C13" s="47">
        <v>6</v>
      </c>
      <c r="D13" s="47">
        <v>24811000</v>
      </c>
      <c r="E13" s="18">
        <f t="shared" si="0"/>
        <v>0.31963073252520646</v>
      </c>
      <c r="F13" s="9" t="s">
        <v>7</v>
      </c>
      <c r="G13" s="47">
        <v>14</v>
      </c>
      <c r="H13" s="47">
        <v>37669250</v>
      </c>
      <c r="I13" s="18">
        <f>H13/$H$19</f>
        <v>0.4852787058633321</v>
      </c>
      <c r="J13" s="9" t="s">
        <v>10</v>
      </c>
      <c r="K13" s="47">
        <v>24</v>
      </c>
      <c r="L13" s="47">
        <v>62522750</v>
      </c>
      <c r="M13" s="18">
        <f>L13/$L$19</f>
        <v>0.80545694982025517</v>
      </c>
      <c r="N13" s="52"/>
      <c r="O13" s="53"/>
    </row>
    <row r="14" spans="1:16">
      <c r="B14" s="9" t="s">
        <v>37</v>
      </c>
      <c r="C14" s="47">
        <f>'I Trimestre 2019'!C14</f>
        <v>0</v>
      </c>
      <c r="D14" s="47">
        <f>'I Trimestre 2019'!F14</f>
        <v>0</v>
      </c>
      <c r="E14" s="18">
        <f t="shared" si="0"/>
        <v>0</v>
      </c>
      <c r="F14" s="9" t="s">
        <v>9</v>
      </c>
      <c r="G14" s="47">
        <v>11</v>
      </c>
      <c r="H14" s="47">
        <v>25365700</v>
      </c>
      <c r="I14" s="18">
        <f>H14/$H$19</f>
        <v>0.32677672290575266</v>
      </c>
      <c r="J14" s="9"/>
      <c r="K14" s="47"/>
      <c r="L14" s="47"/>
      <c r="M14" s="18"/>
      <c r="N14" s="50"/>
      <c r="O14" s="51"/>
    </row>
    <row r="15" spans="1:16">
      <c r="B15" s="9" t="s">
        <v>35</v>
      </c>
      <c r="C15" s="47">
        <f>'I Trimestre 2019'!C15</f>
        <v>2</v>
      </c>
      <c r="D15" s="47">
        <v>1864000</v>
      </c>
      <c r="E15" s="18">
        <f t="shared" si="0"/>
        <v>2.4013207263995199E-2</v>
      </c>
      <c r="F15" s="9"/>
      <c r="G15" s="47"/>
      <c r="H15" s="47"/>
      <c r="I15" s="18"/>
      <c r="J15" s="9"/>
      <c r="K15" s="47"/>
      <c r="L15" s="47"/>
      <c r="M15" s="18"/>
      <c r="N15" s="50"/>
      <c r="O15" s="50"/>
    </row>
    <row r="16" spans="1:16">
      <c r="B16" s="9" t="s">
        <v>27</v>
      </c>
      <c r="C16" s="47">
        <v>10</v>
      </c>
      <c r="D16" s="47">
        <v>20025000</v>
      </c>
      <c r="E16" s="18">
        <f t="shared" si="0"/>
        <v>0.25797450400295269</v>
      </c>
      <c r="F16" s="9"/>
      <c r="G16" s="47"/>
      <c r="H16" s="47"/>
      <c r="I16" s="18"/>
      <c r="J16" s="9"/>
      <c r="K16" s="47"/>
      <c r="L16" s="47"/>
      <c r="M16" s="18"/>
      <c r="N16" s="50"/>
      <c r="O16" s="50"/>
    </row>
    <row r="17" spans="2:15">
      <c r="B17" s="9" t="s">
        <v>39</v>
      </c>
      <c r="C17" s="47">
        <v>3</v>
      </c>
      <c r="D17" s="47">
        <v>14045750</v>
      </c>
      <c r="E17" s="18">
        <f t="shared" si="0"/>
        <v>0.18094608687138442</v>
      </c>
      <c r="F17" s="9"/>
      <c r="G17" s="47"/>
      <c r="H17" s="47"/>
      <c r="I17" s="18"/>
      <c r="J17" s="9"/>
      <c r="K17" s="47"/>
      <c r="L17" s="47"/>
      <c r="M17" s="18"/>
      <c r="N17" s="50"/>
      <c r="O17" s="50"/>
    </row>
    <row r="18" spans="2:15" ht="13.5" thickBot="1">
      <c r="B18" s="9" t="s">
        <v>40</v>
      </c>
      <c r="C18" s="49">
        <v>5</v>
      </c>
      <c r="D18" s="49">
        <v>10387500</v>
      </c>
      <c r="E18" s="18">
        <f t="shared" si="0"/>
        <v>0.13381823522250544</v>
      </c>
      <c r="F18" s="19"/>
      <c r="G18" s="49"/>
      <c r="H18" s="49"/>
      <c r="I18" s="46"/>
      <c r="J18" s="19"/>
      <c r="K18" s="49"/>
      <c r="L18" s="49"/>
      <c r="M18" s="46"/>
      <c r="N18" s="50"/>
      <c r="O18" s="50"/>
    </row>
    <row r="19" spans="2:15" ht="13.5" thickBot="1">
      <c r="B19" s="38" t="s">
        <v>3</v>
      </c>
      <c r="C19" s="54">
        <f>SUM(C11:C18)</f>
        <v>32</v>
      </c>
      <c r="D19" s="55">
        <f>SUM(D11:D18)</f>
        <v>77623950</v>
      </c>
      <c r="E19" s="43">
        <f>SUM(E11:E18)</f>
        <v>1</v>
      </c>
      <c r="F19" s="38" t="s">
        <v>3</v>
      </c>
      <c r="G19" s="39">
        <f>SUM(G11:G14)</f>
        <v>32</v>
      </c>
      <c r="H19" s="39">
        <f>SUM(H11:H14)</f>
        <v>77623950</v>
      </c>
      <c r="I19" s="43">
        <f>SUM(I11:I14)</f>
        <v>0.99999999999999989</v>
      </c>
      <c r="J19" s="38" t="s">
        <v>3</v>
      </c>
      <c r="K19" s="39">
        <f>SUM(K11:K13)</f>
        <v>32</v>
      </c>
      <c r="L19" s="39">
        <f>SUM(L11:L13)</f>
        <v>77623950</v>
      </c>
      <c r="M19" s="43">
        <f>SUM(M11:M13)</f>
        <v>1</v>
      </c>
      <c r="N19" s="51"/>
      <c r="O19" s="50"/>
    </row>
    <row r="20" spans="2:15">
      <c r="D20" s="20"/>
      <c r="F20" s="20"/>
      <c r="G20" s="20"/>
      <c r="H20" s="20"/>
      <c r="L20" s="20"/>
    </row>
    <row r="21" spans="2:15">
      <c r="D21" s="20"/>
      <c r="F21" s="20"/>
      <c r="G21" s="20"/>
      <c r="H21" s="20"/>
      <c r="L21" s="20"/>
    </row>
    <row r="22" spans="2:15">
      <c r="D22" s="21"/>
      <c r="E22" s="22"/>
      <c r="F22" s="21"/>
      <c r="G22" s="21"/>
      <c r="H22" s="21"/>
      <c r="I22" s="22"/>
      <c r="J22" s="22"/>
      <c r="K22" s="22"/>
      <c r="L22" s="21"/>
      <c r="M22" s="22"/>
    </row>
    <row r="23" spans="2:15">
      <c r="D23" s="20"/>
      <c r="F23" s="20"/>
      <c r="G23" s="20"/>
      <c r="H23" s="20"/>
      <c r="L23" s="20"/>
    </row>
    <row r="24" spans="2:15">
      <c r="D24" s="20"/>
      <c r="F24" s="20"/>
      <c r="G24" s="20"/>
      <c r="H24" s="20"/>
      <c r="L24" s="20"/>
    </row>
    <row r="25" spans="2:15">
      <c r="D25" s="20"/>
      <c r="F25" s="20"/>
      <c r="G25" s="20"/>
      <c r="H25" s="20"/>
      <c r="L25" s="20"/>
    </row>
    <row r="26" spans="2:15">
      <c r="D26" s="20"/>
      <c r="F26" s="20"/>
      <c r="G26" s="20"/>
      <c r="H26" s="20"/>
      <c r="L26" s="20"/>
    </row>
    <row r="27" spans="2:15">
      <c r="D27" s="20"/>
      <c r="F27" s="20"/>
      <c r="G27" s="20"/>
      <c r="H27" s="20"/>
      <c r="L27" s="20"/>
    </row>
    <row r="28" spans="2:15">
      <c r="D28" s="20"/>
      <c r="F28" s="20"/>
      <c r="G28" s="20"/>
      <c r="H28" s="20"/>
      <c r="L28" s="20"/>
    </row>
    <row r="29" spans="2:15">
      <c r="D29" s="20"/>
      <c r="F29" s="20"/>
      <c r="G29" s="20"/>
      <c r="H29" s="20"/>
      <c r="L29" s="20"/>
    </row>
    <row r="30" spans="2:15">
      <c r="D30" s="20"/>
      <c r="F30" s="20"/>
      <c r="G30" s="20"/>
      <c r="H30" s="20"/>
      <c r="L30" s="20"/>
    </row>
    <row r="31" spans="2:15">
      <c r="D31" s="20"/>
      <c r="F31" s="20"/>
      <c r="G31" s="20"/>
      <c r="H31" s="20"/>
      <c r="L31" s="20"/>
    </row>
    <row r="32" spans="2:15">
      <c r="D32" s="23"/>
      <c r="F32" s="20"/>
      <c r="G32" s="20"/>
      <c r="H32" s="20"/>
      <c r="L32" s="20"/>
    </row>
    <row r="33" spans="1:16">
      <c r="D33" s="20"/>
      <c r="F33" s="20"/>
      <c r="G33" s="20"/>
      <c r="H33" s="20"/>
      <c r="L33" s="20"/>
    </row>
    <row r="34" spans="1:16">
      <c r="D34" s="20"/>
      <c r="F34" s="20"/>
      <c r="G34" s="20"/>
      <c r="H34" s="20"/>
      <c r="L34" s="20"/>
    </row>
    <row r="35" spans="1:16">
      <c r="D35" s="20"/>
      <c r="F35" s="20"/>
      <c r="G35" s="20"/>
      <c r="H35" s="20"/>
      <c r="L35" s="20"/>
    </row>
    <row r="36" spans="1:16">
      <c r="D36" s="20"/>
      <c r="F36" s="20"/>
      <c r="G36" s="20"/>
      <c r="H36" s="20"/>
      <c r="L36" s="20"/>
    </row>
    <row r="38" spans="1:16" ht="13.5" thickBot="1">
      <c r="B38" s="41"/>
      <c r="D38" s="40"/>
    </row>
    <row r="39" spans="1:16" customFormat="1" ht="13.5" thickBot="1">
      <c r="B39" s="80" t="s">
        <v>33</v>
      </c>
      <c r="C39" s="81"/>
      <c r="D39" s="81"/>
      <c r="E39" s="81"/>
      <c r="F39" s="82"/>
      <c r="G39" s="56"/>
      <c r="H39" s="56"/>
      <c r="I39" s="4"/>
      <c r="K39" s="4"/>
      <c r="N39" s="4"/>
      <c r="P39" s="4"/>
    </row>
    <row r="40" spans="1:16" customFormat="1">
      <c r="B40" s="66" t="s">
        <v>5</v>
      </c>
      <c r="C40" s="57" t="s">
        <v>29</v>
      </c>
      <c r="D40" s="58"/>
      <c r="E40" s="58"/>
      <c r="F40" s="59"/>
      <c r="G40" s="56"/>
      <c r="H40" s="56"/>
      <c r="I40" s="4"/>
      <c r="K40" s="4"/>
      <c r="N40" s="4"/>
      <c r="P40" s="4"/>
    </row>
    <row r="41" spans="1:16" customFormat="1">
      <c r="B41" s="66" t="s">
        <v>12</v>
      </c>
      <c r="C41" s="60" t="s">
        <v>52</v>
      </c>
      <c r="D41" s="56"/>
      <c r="E41" s="56"/>
      <c r="F41" s="61"/>
      <c r="G41" s="56"/>
      <c r="H41" s="56"/>
      <c r="I41" s="4"/>
      <c r="K41" s="4"/>
      <c r="N41" s="4"/>
      <c r="P41" s="4"/>
    </row>
    <row r="42" spans="1:16" customFormat="1">
      <c r="B42" s="66" t="s">
        <v>8</v>
      </c>
      <c r="C42" s="60" t="s">
        <v>31</v>
      </c>
      <c r="D42" s="56"/>
      <c r="E42" s="56"/>
      <c r="F42" s="61"/>
      <c r="G42" s="56"/>
      <c r="H42" s="56"/>
      <c r="I42" s="4"/>
      <c r="K42" s="4"/>
      <c r="N42" s="4"/>
      <c r="P42" s="4"/>
    </row>
    <row r="43" spans="1:16" customFormat="1">
      <c r="B43" s="66" t="s">
        <v>37</v>
      </c>
      <c r="C43" s="60" t="s">
        <v>38</v>
      </c>
      <c r="D43" s="56"/>
      <c r="E43" s="56"/>
      <c r="F43" s="61"/>
      <c r="G43" s="56"/>
      <c r="H43" s="56"/>
      <c r="I43" s="4"/>
      <c r="K43" s="4"/>
      <c r="N43" s="4"/>
      <c r="P43" s="4"/>
    </row>
    <row r="44" spans="1:16" customFormat="1">
      <c r="A44" s="36"/>
      <c r="B44" s="67" t="s">
        <v>39</v>
      </c>
      <c r="C44" s="60" t="s">
        <v>41</v>
      </c>
      <c r="D44" s="56"/>
      <c r="E44" s="56"/>
      <c r="F44" s="61"/>
      <c r="G44" s="56"/>
      <c r="H44" s="56"/>
      <c r="I44" s="4"/>
      <c r="K44" s="4"/>
      <c r="N44" s="4"/>
      <c r="P44" s="4"/>
    </row>
    <row r="45" spans="1:16" customFormat="1">
      <c r="A45" s="36"/>
      <c r="B45" s="67" t="s">
        <v>40</v>
      </c>
      <c r="C45" s="60" t="s">
        <v>42</v>
      </c>
      <c r="D45" s="56"/>
      <c r="E45" s="56"/>
      <c r="F45" s="61"/>
      <c r="G45" s="56"/>
      <c r="H45" s="56"/>
      <c r="I45" s="4"/>
      <c r="K45" s="4"/>
      <c r="N45" s="4"/>
      <c r="P45" s="4"/>
    </row>
    <row r="46" spans="1:16" customFormat="1">
      <c r="A46" s="36"/>
      <c r="B46" s="66" t="s">
        <v>35</v>
      </c>
      <c r="C46" s="60" t="s">
        <v>36</v>
      </c>
      <c r="D46" s="56"/>
      <c r="E46" s="56"/>
      <c r="F46" s="61"/>
      <c r="G46" s="56"/>
      <c r="H46" s="56"/>
      <c r="I46" s="4"/>
      <c r="K46" s="4"/>
      <c r="N46" s="4"/>
      <c r="P46" s="4"/>
    </row>
    <row r="47" spans="1:16" customFormat="1" ht="13.5" thickBot="1">
      <c r="A47" s="36"/>
      <c r="B47" s="68" t="s">
        <v>27</v>
      </c>
      <c r="C47" s="62" t="s">
        <v>34</v>
      </c>
      <c r="D47" s="63"/>
      <c r="E47" s="63"/>
      <c r="F47" s="64"/>
      <c r="G47" s="56"/>
      <c r="H47" s="56"/>
      <c r="I47" s="4"/>
      <c r="K47" s="4"/>
      <c r="N47" s="4"/>
      <c r="P47" s="4"/>
    </row>
  </sheetData>
  <mergeCells count="9">
    <mergeCell ref="B7:E7"/>
    <mergeCell ref="F7:I7"/>
    <mergeCell ref="J7:M7"/>
    <mergeCell ref="B39:F39"/>
    <mergeCell ref="A1:P1"/>
    <mergeCell ref="A2:P2"/>
    <mergeCell ref="A3:P3"/>
    <mergeCell ref="A4:P4"/>
    <mergeCell ref="A5:P5"/>
  </mergeCells>
  <phoneticPr fontId="0" type="noConversion"/>
  <printOptions horizontalCentered="1" verticalCentered="1"/>
  <pageMargins left="0.59055118110236227" right="0.39370078740157483" top="0.98425196850393704" bottom="0.98425196850393704" header="0.51181102362204722" footer="0.51181102362204722"/>
  <pageSetup paperSize="9" scale="75" orientation="landscape" horizontalDpi="300" verticalDpi="300" r:id="rId1"/>
  <headerFooter alignWithMargins="0"/>
  <ignoredErrors>
    <ignoredError sqref="H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Trimestre 2019</vt:lpstr>
      <vt:lpstr>TOTALI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User01</cp:lastModifiedBy>
  <cp:lastPrinted>2018-10-08T07:53:21Z</cp:lastPrinted>
  <dcterms:created xsi:type="dcterms:W3CDTF">2002-01-25T10:43:50Z</dcterms:created>
  <dcterms:modified xsi:type="dcterms:W3CDTF">2019-07-26T08:36:14Z</dcterms:modified>
</cp:coreProperties>
</file>